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lkedickmann-loffler/Nextcloud/NWGH/Gründung/Gründung Workshops/Gründung Modul-4-Finanzen/Gründung-Modul-4-Finanzen/"/>
    </mc:Choice>
  </mc:AlternateContent>
  <xr:revisionPtr revIDLastSave="0" documentId="8_{B3AF0942-CF69-844F-84B1-D9BA0836F69B}" xr6:coauthVersionLast="47" xr6:coauthVersionMax="47" xr10:uidLastSave="{00000000-0000-0000-0000-000000000000}"/>
  <bookViews>
    <workbookView xWindow="580" yWindow="500" windowWidth="32300" windowHeight="21900" tabRatio="500" xr2:uid="{00000000-000D-0000-FFFF-FFFF00000000}"/>
  </bookViews>
  <sheets>
    <sheet name="EINNAHMEN" sheetId="1" r:id="rId1"/>
    <sheet name="Tabelle1" sheetId="6" r:id="rId2"/>
  </sheets>
  <calcPr calcId="191029"/>
  <customWorkbookViews>
    <customWorkbookView name="Elke Dickmann-Löffler - Persönliche Ansicht" guid="{C3FC6B16-BC85-804D-B211-E614C4EDE6CD}" mergeInterval="0" personalView="1" xWindow="59" yWindow="86" windowWidth="1252" windowHeight="761" tabRatio="500" activeSheetId="2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9" i="1" l="1"/>
  <c r="E67" i="1"/>
  <c r="C55" i="1"/>
  <c r="D65" i="1"/>
  <c r="D64" i="1"/>
  <c r="E62" i="1"/>
  <c r="F43" i="1"/>
  <c r="I43" i="1"/>
  <c r="J43" i="1"/>
  <c r="K43" i="1"/>
  <c r="F44" i="1"/>
  <c r="I44" i="1"/>
  <c r="J44" i="1"/>
  <c r="K44" i="1"/>
  <c r="J42" i="1"/>
  <c r="K42" i="1"/>
  <c r="F41" i="1"/>
  <c r="I41" i="1"/>
  <c r="J41" i="1"/>
  <c r="K41" i="1"/>
  <c r="J40" i="1"/>
  <c r="K40" i="1"/>
  <c r="J39" i="1"/>
  <c r="K39" i="1"/>
  <c r="J38" i="1"/>
  <c r="K38" i="1"/>
  <c r="L38" i="1"/>
  <c r="L37" i="1"/>
  <c r="K37" i="1"/>
  <c r="J37" i="1"/>
  <c r="F34" i="1"/>
  <c r="G34" i="1"/>
  <c r="I34" i="1"/>
  <c r="J34" i="1"/>
  <c r="K34" i="1"/>
  <c r="F35" i="1"/>
  <c r="G35" i="1"/>
  <c r="I35" i="1"/>
  <c r="J35" i="1"/>
  <c r="K35" i="1"/>
  <c r="F29" i="1"/>
  <c r="G29" i="1"/>
  <c r="I29" i="1"/>
  <c r="J29" i="1"/>
  <c r="K29" i="1"/>
  <c r="F27" i="1"/>
  <c r="G27" i="1"/>
  <c r="I27" i="1"/>
  <c r="J27" i="1"/>
  <c r="K27" i="1"/>
  <c r="K33" i="1"/>
  <c r="K32" i="1"/>
  <c r="J33" i="1"/>
  <c r="J32" i="1"/>
  <c r="K30" i="1"/>
  <c r="K26" i="1"/>
  <c r="J30" i="1"/>
  <c r="J26" i="1"/>
  <c r="K22" i="1"/>
  <c r="J22" i="1"/>
  <c r="I22" i="1"/>
  <c r="F22" i="1"/>
  <c r="K18" i="1"/>
  <c r="J19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K8" i="1"/>
  <c r="J8" i="1"/>
  <c r="F8" i="1"/>
  <c r="J47" i="1" l="1"/>
  <c r="D61" i="1" s="1"/>
  <c r="E61" i="1" s="1"/>
  <c r="K47" i="1"/>
  <c r="D60" i="1" s="1"/>
  <c r="E60" i="1" s="1"/>
  <c r="E66" i="1"/>
  <c r="I9" i="1"/>
  <c r="I10" i="1"/>
  <c r="I11" i="1"/>
  <c r="I12" i="1"/>
  <c r="I13" i="1"/>
  <c r="I14" i="1"/>
  <c r="I15" i="1"/>
  <c r="I16" i="1"/>
  <c r="I8" i="1"/>
  <c r="G8" i="1"/>
  <c r="I42" i="1"/>
  <c r="I45" i="1"/>
  <c r="I40" i="1"/>
  <c r="I39" i="1"/>
  <c r="I38" i="1"/>
  <c r="I37" i="1"/>
  <c r="G37" i="1"/>
  <c r="I33" i="1"/>
  <c r="I32" i="1"/>
  <c r="F32" i="1"/>
  <c r="G32" i="1"/>
  <c r="I30" i="1"/>
  <c r="I26" i="1"/>
  <c r="G26" i="1"/>
  <c r="G30" i="1"/>
  <c r="F30" i="1"/>
  <c r="G23" i="1"/>
  <c r="I50" i="1"/>
  <c r="I21" i="1"/>
  <c r="F38" i="1"/>
  <c r="F37" i="1"/>
  <c r="F45" i="1"/>
  <c r="F42" i="1"/>
  <c r="F40" i="1"/>
  <c r="F39" i="1"/>
  <c r="F33" i="1"/>
  <c r="F26" i="1"/>
  <c r="I47" i="1" l="1"/>
  <c r="D59" i="1" s="1"/>
  <c r="E58" i="1" l="1"/>
  <c r="E63" i="1"/>
  <c r="L8" i="1"/>
  <c r="F9" i="1" l="1"/>
  <c r="F10" i="1"/>
  <c r="F11" i="1"/>
  <c r="F12" i="1"/>
  <c r="F13" i="1"/>
  <c r="F14" i="1"/>
  <c r="F15" i="1"/>
  <c r="F16" i="1"/>
  <c r="F20" i="1"/>
  <c r="G38" i="1"/>
  <c r="G9" i="1"/>
  <c r="G10" i="1"/>
  <c r="G11" i="1"/>
  <c r="G12" i="1"/>
  <c r="G13" i="1"/>
  <c r="G14" i="1"/>
  <c r="G15" i="1"/>
  <c r="G16" i="1"/>
  <c r="G33" i="1"/>
  <c r="H24" i="1"/>
  <c r="L9" i="1"/>
  <c r="L10" i="1"/>
  <c r="L11" i="1"/>
  <c r="L12" i="1"/>
  <c r="L47" i="1" s="1"/>
  <c r="L13" i="1"/>
  <c r="G51" i="1"/>
  <c r="I51" i="1" s="1"/>
  <c r="E64" i="1" s="1"/>
  <c r="I52" i="1"/>
  <c r="E65" i="1" s="1"/>
  <c r="G47" i="1" l="1"/>
  <c r="D57" i="1" s="1"/>
  <c r="E57" i="1" s="1"/>
  <c r="F47" i="1"/>
  <c r="D56" i="1" s="1"/>
  <c r="E56" i="1" s="1"/>
  <c r="H47" i="1"/>
  <c r="D58" i="1" s="1"/>
  <c r="D62" i="1" l="1"/>
  <c r="E68" i="1" l="1"/>
</calcChain>
</file>

<file path=xl/sharedStrings.xml><?xml version="1.0" encoding="utf-8"?>
<sst xmlns="http://schemas.openxmlformats.org/spreadsheetml/2006/main" count="132" uniqueCount="123">
  <si>
    <t>A. Leistungen der Mutterschaftsvorsorge und Schwangerenbetreuung</t>
  </si>
  <si>
    <t>0100</t>
  </si>
  <si>
    <t>0200</t>
  </si>
  <si>
    <t>Individuelles Vorgespräch über Fragen der Schwangerschaft und Geburt</t>
  </si>
  <si>
    <t>0230</t>
  </si>
  <si>
    <t>0240</t>
  </si>
  <si>
    <t>Spezifisches Aufklärungsgespräch zum gewählten Geburtsort (vor 38. SSW)</t>
  </si>
  <si>
    <t>0300</t>
  </si>
  <si>
    <t>0400</t>
  </si>
  <si>
    <t>0500</t>
  </si>
  <si>
    <t>0600</t>
  </si>
  <si>
    <t>0700</t>
  </si>
  <si>
    <t>B. Leistungen zur Geburtshilfe</t>
  </si>
  <si>
    <t>1100</t>
  </si>
  <si>
    <t>1200</t>
  </si>
  <si>
    <t>Hilfe bei einer Geburt im häuslichen Umfeld</t>
  </si>
  <si>
    <t>1400</t>
  </si>
  <si>
    <t>Versorgung einer Naht</t>
  </si>
  <si>
    <t>1600</t>
  </si>
  <si>
    <t>1700</t>
  </si>
  <si>
    <t>C. Leistungen während des Wochenbetts</t>
  </si>
  <si>
    <t>1800</t>
  </si>
  <si>
    <t>1900</t>
  </si>
  <si>
    <t xml:space="preserve">Zulage zur ersten aufsuchenden Wochenbettbetreuung </t>
  </si>
  <si>
    <t>2100</t>
  </si>
  <si>
    <t>2300</t>
  </si>
  <si>
    <t>Beratung der Wöchnerin, mit Kommunikationsmedium</t>
  </si>
  <si>
    <t>2400</t>
  </si>
  <si>
    <t>Erstuntersuchung des Kindes (U1)</t>
  </si>
  <si>
    <t>2500</t>
  </si>
  <si>
    <t xml:space="preserve">D. Sonstige Leistungen </t>
  </si>
  <si>
    <t xml:space="preserve">Nicht aufsuchende Wochenbettbetreuung </t>
  </si>
  <si>
    <t>2630</t>
  </si>
  <si>
    <t>2700</t>
  </si>
  <si>
    <t>2800</t>
  </si>
  <si>
    <t>2900</t>
  </si>
  <si>
    <t>Beratung bei Still- und Ernährungsschwierigkeiten des Kindes, mit Kommunikationsmedium, nach Ablauf ...</t>
  </si>
  <si>
    <t>Materialpauschale Vorsorgeuntersuchung</t>
  </si>
  <si>
    <t>3400</t>
  </si>
  <si>
    <t>Materialpauschale bei Schwangerschaftsbeschwerden oder Wehen</t>
  </si>
  <si>
    <t>3500</t>
  </si>
  <si>
    <t>3600</t>
  </si>
  <si>
    <t>Materialpauschale Geburtshilfe</t>
  </si>
  <si>
    <t>3700</t>
  </si>
  <si>
    <t>Materialpauschale bei Versorgung einer Naht</t>
  </si>
  <si>
    <t>3800</t>
  </si>
  <si>
    <t>Materialpauschale aufsuchende Wochenbettbetreuung</t>
  </si>
  <si>
    <t>Materialpauschale Neugeborenen-Screening</t>
  </si>
  <si>
    <t>3810</t>
  </si>
  <si>
    <t>3900</t>
  </si>
  <si>
    <t>3910</t>
  </si>
  <si>
    <t>Materialpauschale Fäden ziehen Dammnaht</t>
  </si>
  <si>
    <t>4000</t>
  </si>
  <si>
    <t>Beratung der Schwangeren, auch mit Kommunikationsmedium</t>
  </si>
  <si>
    <t>Individuelle Basisdatenerhebung und Leistungsauskunft</t>
  </si>
  <si>
    <t>Betreuung ohne Geburt</t>
  </si>
  <si>
    <t xml:space="preserve">GDM-Screening </t>
  </si>
  <si>
    <t xml:space="preserve">Hilfe bei Schwangerschaftsbeschwerden oder Wehen, bei Terminüberschreitung, je angefangene 30 min. </t>
  </si>
  <si>
    <t>CTG-Überwachung, bei Terminüberschreitung oder Geburt</t>
  </si>
  <si>
    <t xml:space="preserve">Aufsuchende Wochenbettbetreuung bei der Wöchnerin/Kind </t>
  </si>
  <si>
    <t>20/16</t>
  </si>
  <si>
    <t>Hilfe bei Still- und Ernährungsschwierigkeiten, ...</t>
  </si>
  <si>
    <t>E. Auslagenersatz/Wegegeld (bis max. 24 km)</t>
  </si>
  <si>
    <t xml:space="preserve">Perinatalerhebung nach einer vollendeten/nicht-vollendeten außerklinischen Geburt </t>
  </si>
  <si>
    <t>Materialpauschale bei Beginn der aufsuchd. Wochenbettbetr., später als 4 Tage nach der Geburt</t>
  </si>
  <si>
    <r>
      <rPr>
        <b/>
        <sz val="10"/>
        <color theme="1"/>
        <rFont val="Calibri"/>
        <family val="2"/>
        <scheme val="minor"/>
      </rPr>
      <t>Geburtsvorbereitung</t>
    </r>
    <r>
      <rPr>
        <sz val="10"/>
        <color theme="1"/>
        <rFont val="Calibri"/>
        <family val="2"/>
        <scheme val="minor"/>
      </rPr>
      <t xml:space="preserve"> in der Gruppe, max. 10 Schwangere, max. 14 Std.</t>
    </r>
  </si>
  <si>
    <r>
      <rPr>
        <b/>
        <sz val="10"/>
        <color theme="1"/>
        <rFont val="Calibri"/>
        <family val="2"/>
        <scheme val="minor"/>
      </rPr>
      <t>Rückbildungsgymnastik</t>
    </r>
    <r>
      <rPr>
        <sz val="10"/>
        <color theme="1"/>
        <rFont val="Calibri"/>
        <family val="2"/>
        <scheme val="minor"/>
      </rPr>
      <t xml:space="preserve"> in der Gruppe, max. 10 Teilnehmerinnen, max. 10 Std.</t>
    </r>
  </si>
  <si>
    <t>Rückbildungskurs</t>
  </si>
  <si>
    <t>maximal je Schwangere</t>
  </si>
  <si>
    <t xml:space="preserve">gewünschte Anzahl </t>
  </si>
  <si>
    <t xml:space="preserve"> je Geburt im Geburtshaus</t>
  </si>
  <si>
    <t xml:space="preserve">je verlegte Geburt </t>
  </si>
  <si>
    <t>als 2. Hebamme</t>
  </si>
  <si>
    <t>maximal Versicherte</t>
  </si>
  <si>
    <t>Anzahl Partner/innen</t>
  </si>
  <si>
    <t>Gebühr Partner/innen</t>
  </si>
  <si>
    <t>Anzahl Treffen</t>
  </si>
  <si>
    <t>Teilnahme Partner/innen (Privatzahler/innen)</t>
  </si>
  <si>
    <t>Hilfe als 2. Hebamme</t>
  </si>
  <si>
    <t>Geplante Anzahl Rund-um-Betreuungen/Jahr</t>
  </si>
  <si>
    <t xml:space="preserve">Jede Hebamme muss für sich selbst ermitteln und entscheiden: </t>
  </si>
  <si>
    <t>* Wie viel Einkommen brauche ich ? (Jahr)</t>
  </si>
  <si>
    <t>* Wie viele Stunden kann ich wann arbeiten?</t>
  </si>
  <si>
    <t>* Wie viele Betreuungen/Vorsorgen/Geburten/Wochenbetten/Kurse möchte ich anbieten?</t>
  </si>
  <si>
    <t>Rufbereitschaftspauschale (Wahlleistung)</t>
  </si>
  <si>
    <t>Gebühr je Person</t>
  </si>
  <si>
    <t>Gebühr je           Vers./Treffen</t>
  </si>
  <si>
    <t>Geburtsvorbereitung und Rückbildung in der Gruppe</t>
  </si>
  <si>
    <t>Geburtsvorbereitungskurs, ggf. inkl. Partnergebühr</t>
  </si>
  <si>
    <t>Gesamt             pro Jahr</t>
  </si>
  <si>
    <t>Entnahme von Körpermaterial, Versicherte oder Kind</t>
  </si>
  <si>
    <t>Vorsorgeuntersuchung der Schwangeren                                      (alle 4-2 Wochen)</t>
  </si>
  <si>
    <t xml:space="preserve">Hilfe bei Schwangerschaftsbeschwerden oder Wehen, je angefangene 30 min. </t>
  </si>
  <si>
    <t xml:space="preserve">Ausgewählte Leistungen lt. Anlage 1.3 Vergütungsverzeichnis zum Vertrag nach §134a SGB V </t>
  </si>
  <si>
    <t>Hilfe bei einer außerklinischen Geburt in einer von Hebammen geleiteten Einrichtung (8 Std. davor / 3 Std. danach)</t>
  </si>
  <si>
    <t xml:space="preserve">Bitte tragen Sie Ihre Zahlenwerte nur in </t>
  </si>
  <si>
    <t>die gelb markierten Zellen ein!</t>
  </si>
  <si>
    <t xml:space="preserve">je Hausgeburt </t>
  </si>
  <si>
    <t>Einnahmen                   je Kurs</t>
  </si>
  <si>
    <t>Einnahmen aus Einzelbetreuung (je betreuter Person)</t>
  </si>
  <si>
    <t>Anzahl Betreuungen je Hebamme/Jahr</t>
  </si>
  <si>
    <t>Hilfe bei einer außerklinischen Geburt oder Fehlgeburt - 2. Hebamme - je angefangene 30 min., max. 4 Std.: 8 x 30 min</t>
  </si>
  <si>
    <t>Betrag je Betreuter</t>
  </si>
  <si>
    <t>Durchschn. Wegegeld für Betreute</t>
  </si>
  <si>
    <r>
      <t xml:space="preserve">Gesamt EINNAHMEN/Hebamme/Jahr </t>
    </r>
    <r>
      <rPr>
        <i/>
        <sz val="10"/>
        <color theme="1"/>
        <rFont val="Calibri"/>
        <family val="2"/>
        <scheme val="minor"/>
      </rPr>
      <t>(NUR Umsatz, kein Einkommen!)</t>
    </r>
  </si>
  <si>
    <r>
      <t>Hilfe bei einer nicht-vollendeten Geburt, je angefangene 30 min. (Verlegung 20-25%),</t>
    </r>
    <r>
      <rPr>
        <i/>
        <sz val="10"/>
        <color rgb="FFC00000"/>
        <rFont val="Calibri (Textkörper)"/>
      </rPr>
      <t xml:space="preserve"> z.B. 16 x 30 min </t>
    </r>
  </si>
  <si>
    <r>
      <t>Postpartale Überwachung (</t>
    </r>
    <r>
      <rPr>
        <b/>
        <sz val="10"/>
        <color theme="1"/>
        <rFont val="Calibri"/>
        <family val="2"/>
        <scheme val="minor"/>
      </rPr>
      <t>ohne</t>
    </r>
    <r>
      <rPr>
        <sz val="10"/>
        <color theme="1"/>
        <rFont val="Calibri"/>
        <family val="2"/>
        <scheme val="minor"/>
      </rPr>
      <t xml:space="preserve"> ärztliche Anordnung),                   je angefangene 30 min.</t>
    </r>
  </si>
  <si>
    <t>0902</t>
  </si>
  <si>
    <t>Hilfe bei einer Geburt im Krankenhaus als Begleit-Beleghebamme, (1 Std. davor / 3 Std. danach)</t>
  </si>
  <si>
    <t>je Begleit-Beleggeburt</t>
  </si>
  <si>
    <t>je Dienst-Beleggeburt</t>
  </si>
  <si>
    <t>0901</t>
  </si>
  <si>
    <t>Hilfe bei einer Geburt im Krankenhaus als Dienst-Beleghebamme, (1 Std. davor / 3 Std. danach)</t>
  </si>
  <si>
    <t xml:space="preserve">HINWEIS: Das ist NUR ein BEISPIEL! </t>
  </si>
  <si>
    <t>Betreuung mit Geburt, Dienst-Beleghebamme</t>
  </si>
  <si>
    <t>Betreuung mit Geburt, Begleit-Beleghebamme</t>
  </si>
  <si>
    <t>Betreuung mit Geburt, vollendet im Geburtshaus</t>
  </si>
  <si>
    <t>Sicherstellungszuschlag, ca. 75%                                                                        (Bitte aktuellen Betrag selbst eintragen!)</t>
  </si>
  <si>
    <t>Noch nicht berücksichtigt: Wegegeld, Nacht-/WE-/Feiertags-Zuschläge</t>
  </si>
  <si>
    <t>Bisher in dieser Summe noch nicht berücksichtigt: Noch nicht berücksichtigt: Wegegeld, Nacht-/WE-/Feiertags-Zuschläge</t>
  </si>
  <si>
    <t>Betreuung ohne Geburt (bewusst oder Absage vor Geburtsbeginn)</t>
  </si>
  <si>
    <r>
      <t>Betreuung mit Geburt, unvollendet/verlegt</t>
    </r>
    <r>
      <rPr>
        <sz val="10"/>
        <color rgb="FFC00000"/>
        <rFont val="Calibri (Textkörper)"/>
      </rPr>
      <t xml:space="preserve"> </t>
    </r>
  </si>
  <si>
    <t xml:space="preserve">Betreuung mit Hausgeburt, auch ungeplant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</si>
</sst>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_ ;\-#,##0\ "/>
    <numFmt numFmtId="165" formatCode="0.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Calibri (Textkörper)"/>
    </font>
    <font>
      <i/>
      <sz val="10"/>
      <color rgb="FFC00000"/>
      <name val="Calibri (Textkörper)"/>
    </font>
    <font>
      <b/>
      <i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87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/>
    <xf numFmtId="0" fontId="5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4" fontId="5" fillId="0" borderId="0" xfId="0" applyNumberFormat="1" applyFont="1" applyAlignment="1">
      <alignment vertical="center"/>
    </xf>
    <xf numFmtId="1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44" fontId="10" fillId="3" borderId="2" xfId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44" fontId="10" fillId="0" borderId="7" xfId="1" applyFont="1" applyFill="1" applyBorder="1" applyAlignment="1">
      <alignment vertical="center"/>
    </xf>
    <xf numFmtId="44" fontId="5" fillId="0" borderId="0" xfId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44" fontId="5" fillId="3" borderId="2" xfId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4" fontId="12" fillId="0" borderId="0" xfId="1" applyFont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center" wrapText="1"/>
    </xf>
    <xf numFmtId="49" fontId="9" fillId="0" borderId="0" xfId="1" applyNumberFormat="1" applyFont="1" applyAlignment="1">
      <alignment vertical="center"/>
    </xf>
    <xf numFmtId="0" fontId="9" fillId="0" borderId="0" xfId="0" applyFont="1" applyAlignment="1">
      <alignment horizontal="center"/>
    </xf>
    <xf numFmtId="164" fontId="5" fillId="2" borderId="3" xfId="1" applyNumberFormat="1" applyFont="1" applyFill="1" applyBorder="1" applyAlignment="1" applyProtection="1">
      <alignment horizontal="center" vertical="center"/>
      <protection locked="0"/>
    </xf>
    <xf numFmtId="44" fontId="5" fillId="2" borderId="10" xfId="1" applyFont="1" applyFill="1" applyBorder="1" applyAlignment="1" applyProtection="1">
      <alignment vertical="center"/>
      <protection locked="0"/>
    </xf>
    <xf numFmtId="44" fontId="5" fillId="2" borderId="3" xfId="1" applyFont="1" applyFill="1" applyBorder="1" applyAlignment="1" applyProtection="1">
      <alignment vertical="center"/>
      <protection locked="0"/>
    </xf>
    <xf numFmtId="44" fontId="10" fillId="3" borderId="12" xfId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4" fontId="11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44" fontId="5" fillId="0" borderId="13" xfId="1" applyFont="1" applyBorder="1" applyAlignment="1">
      <alignment vertical="center"/>
    </xf>
    <xf numFmtId="1" fontId="5" fillId="0" borderId="19" xfId="0" applyNumberFormat="1" applyFont="1" applyBorder="1" applyAlignment="1">
      <alignment horizontal="center" vertical="center"/>
    </xf>
    <xf numFmtId="44" fontId="5" fillId="0" borderId="19" xfId="1" applyFont="1" applyBorder="1" applyAlignment="1">
      <alignment vertical="center"/>
    </xf>
    <xf numFmtId="44" fontId="5" fillId="0" borderId="12" xfId="1" applyFont="1" applyBorder="1" applyAlignment="1">
      <alignment vertical="center"/>
    </xf>
    <xf numFmtId="44" fontId="5" fillId="0" borderId="9" xfId="1" applyFont="1" applyBorder="1" applyAlignment="1">
      <alignment vertical="center"/>
    </xf>
    <xf numFmtId="44" fontId="10" fillId="5" borderId="12" xfId="1" applyFont="1" applyFill="1" applyBorder="1" applyAlignment="1">
      <alignment horizontal="center" vertical="center" wrapText="1"/>
    </xf>
    <xf numFmtId="44" fontId="10" fillId="5" borderId="12" xfId="1" applyFont="1" applyFill="1" applyBorder="1" applyAlignment="1">
      <alignment vertical="center"/>
    </xf>
    <xf numFmtId="44" fontId="5" fillId="5" borderId="21" xfId="0" applyNumberFormat="1" applyFont="1" applyFill="1" applyBorder="1" applyAlignment="1">
      <alignment vertical="center"/>
    </xf>
    <xf numFmtId="44" fontId="5" fillId="5" borderId="12" xfId="1" applyFont="1" applyFill="1" applyBorder="1" applyAlignment="1">
      <alignment vertical="center"/>
    </xf>
    <xf numFmtId="44" fontId="10" fillId="4" borderId="2" xfId="1" applyFont="1" applyFill="1" applyBorder="1" applyAlignment="1">
      <alignment horizontal="center" vertical="center" wrapText="1"/>
    </xf>
    <xf numFmtId="44" fontId="5" fillId="4" borderId="21" xfId="0" applyNumberFormat="1" applyFont="1" applyFill="1" applyBorder="1" applyAlignment="1">
      <alignment vertical="center"/>
    </xf>
    <xf numFmtId="44" fontId="5" fillId="4" borderId="12" xfId="1" applyFont="1" applyFill="1" applyBorder="1" applyAlignment="1">
      <alignment vertical="center"/>
    </xf>
    <xf numFmtId="44" fontId="10" fillId="6" borderId="12" xfId="1" applyFont="1" applyFill="1" applyBorder="1" applyAlignment="1">
      <alignment horizontal="center" vertical="center" wrapText="1"/>
    </xf>
    <xf numFmtId="44" fontId="10" fillId="6" borderId="12" xfId="1" applyFont="1" applyFill="1" applyBorder="1" applyAlignment="1">
      <alignment vertical="center"/>
    </xf>
    <xf numFmtId="44" fontId="5" fillId="6" borderId="21" xfId="0" applyNumberFormat="1" applyFont="1" applyFill="1" applyBorder="1" applyAlignment="1">
      <alignment vertical="center"/>
    </xf>
    <xf numFmtId="44" fontId="5" fillId="6" borderId="12" xfId="1" applyFont="1" applyFill="1" applyBorder="1" applyAlignment="1">
      <alignment vertical="center"/>
    </xf>
    <xf numFmtId="164" fontId="5" fillId="0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 vertical="center" wrapText="1"/>
    </xf>
    <xf numFmtId="44" fontId="5" fillId="0" borderId="16" xfId="1" applyFont="1" applyFill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44" fontId="10" fillId="7" borderId="13" xfId="1" applyFont="1" applyFill="1" applyBorder="1" applyAlignment="1">
      <alignment vertical="center"/>
    </xf>
    <xf numFmtId="44" fontId="5" fillId="7" borderId="12" xfId="1" applyFont="1" applyFill="1" applyBorder="1" applyAlignment="1">
      <alignment vertical="center"/>
    </xf>
    <xf numFmtId="44" fontId="5" fillId="8" borderId="20" xfId="0" applyNumberFormat="1" applyFont="1" applyFill="1" applyBorder="1" applyAlignment="1">
      <alignment vertical="center"/>
    </xf>
    <xf numFmtId="44" fontId="5" fillId="8" borderId="12" xfId="1" applyFont="1" applyFill="1" applyBorder="1" applyAlignment="1">
      <alignment vertical="center"/>
    </xf>
    <xf numFmtId="44" fontId="10" fillId="8" borderId="12" xfId="0" applyNumberFormat="1" applyFont="1" applyFill="1" applyBorder="1" applyAlignment="1">
      <alignment vertical="center"/>
    </xf>
    <xf numFmtId="0" fontId="12" fillId="0" borderId="0" xfId="0" applyFont="1"/>
    <xf numFmtId="44" fontId="5" fillId="0" borderId="11" xfId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 vertical="top" wrapText="1"/>
    </xf>
    <xf numFmtId="49" fontId="9" fillId="0" borderId="0" xfId="1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4" fontId="3" fillId="0" borderId="0" xfId="1" applyFont="1" applyAlignment="1">
      <alignment vertical="top"/>
    </xf>
    <xf numFmtId="0" fontId="3" fillId="0" borderId="0" xfId="0" applyFont="1" applyAlignment="1">
      <alignment vertical="top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4" fontId="5" fillId="0" borderId="12" xfId="1" applyFont="1" applyFill="1" applyBorder="1" applyAlignment="1">
      <alignment vertical="center"/>
    </xf>
    <xf numFmtId="44" fontId="5" fillId="0" borderId="2" xfId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44" fontId="5" fillId="0" borderId="28" xfId="1" applyFont="1" applyBorder="1" applyAlignment="1">
      <alignment vertical="center"/>
    </xf>
    <xf numFmtId="44" fontId="5" fillId="0" borderId="2" xfId="1" applyFont="1" applyBorder="1" applyAlignment="1">
      <alignment vertical="center"/>
    </xf>
    <xf numFmtId="4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4" fontId="5" fillId="0" borderId="21" xfId="1" applyFont="1" applyBorder="1" applyAlignment="1">
      <alignment vertical="center"/>
    </xf>
    <xf numFmtId="44" fontId="12" fillId="0" borderId="0" xfId="1" applyFont="1" applyAlignment="1"/>
    <xf numFmtId="49" fontId="4" fillId="3" borderId="8" xfId="0" applyNumberFormat="1" applyFont="1" applyFill="1" applyBorder="1" applyAlignment="1">
      <alignment horizontal="left" vertical="center"/>
    </xf>
    <xf numFmtId="165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44" fontId="5" fillId="0" borderId="23" xfId="1" applyFont="1" applyFill="1" applyBorder="1" applyAlignment="1">
      <alignment vertical="center"/>
    </xf>
    <xf numFmtId="44" fontId="5" fillId="0" borderId="27" xfId="1" applyFont="1" applyBorder="1" applyAlignment="1">
      <alignment vertical="center"/>
    </xf>
    <xf numFmtId="44" fontId="5" fillId="0" borderId="29" xfId="1" applyFont="1" applyFill="1" applyBorder="1" applyAlignment="1">
      <alignment vertical="center"/>
    </xf>
    <xf numFmtId="44" fontId="5" fillId="3" borderId="0" xfId="1" applyFont="1" applyFill="1" applyBorder="1" applyAlignment="1">
      <alignment vertical="center"/>
    </xf>
    <xf numFmtId="44" fontId="5" fillId="0" borderId="23" xfId="1" applyFont="1" applyBorder="1" applyAlignment="1">
      <alignment vertical="center"/>
    </xf>
    <xf numFmtId="44" fontId="5" fillId="0" borderId="29" xfId="1" applyFont="1" applyBorder="1" applyAlignment="1">
      <alignment vertical="center"/>
    </xf>
    <xf numFmtId="0" fontId="0" fillId="9" borderId="7" xfId="0" applyFill="1" applyBorder="1" applyAlignment="1">
      <alignment vertical="center"/>
    </xf>
    <xf numFmtId="49" fontId="4" fillId="9" borderId="8" xfId="0" applyNumberFormat="1" applyFont="1" applyFill="1" applyBorder="1" applyAlignment="1">
      <alignment horizontal="left" vertical="center"/>
    </xf>
    <xf numFmtId="0" fontId="3" fillId="9" borderId="2" xfId="0" applyFont="1" applyFill="1" applyBorder="1" applyAlignment="1">
      <alignment vertical="center"/>
    </xf>
    <xf numFmtId="0" fontId="0" fillId="9" borderId="26" xfId="0" applyFill="1" applyBorder="1" applyAlignment="1">
      <alignment vertical="center"/>
    </xf>
    <xf numFmtId="0" fontId="3" fillId="2" borderId="0" xfId="0" applyFont="1" applyFill="1"/>
    <xf numFmtId="49" fontId="4" fillId="2" borderId="0" xfId="1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44" fontId="5" fillId="0" borderId="27" xfId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44" fontId="10" fillId="7" borderId="21" xfId="1" applyFont="1" applyFill="1" applyBorder="1" applyAlignment="1">
      <alignment vertical="center"/>
    </xf>
    <xf numFmtId="44" fontId="5" fillId="0" borderId="14" xfId="1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44" fontId="4" fillId="9" borderId="1" xfId="1" applyFont="1" applyFill="1" applyBorder="1" applyAlignment="1">
      <alignment horizontal="left" vertical="center"/>
    </xf>
    <xf numFmtId="44" fontId="10" fillId="9" borderId="22" xfId="1" applyFont="1" applyFill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9" fontId="5" fillId="2" borderId="4" xfId="110" applyFont="1" applyFill="1" applyBorder="1" applyAlignment="1" applyProtection="1">
      <alignment horizontal="center" vertical="center"/>
      <protection locked="0"/>
    </xf>
    <xf numFmtId="44" fontId="5" fillId="2" borderId="4" xfId="0" applyNumberFormat="1" applyFont="1" applyFill="1" applyBorder="1" applyAlignment="1" applyProtection="1">
      <alignment vertical="center"/>
      <protection locked="0"/>
    </xf>
    <xf numFmtId="0" fontId="5" fillId="9" borderId="1" xfId="0" applyFont="1" applyFill="1" applyBorder="1" applyAlignment="1">
      <alignment wrapText="1"/>
    </xf>
    <xf numFmtId="0" fontId="5" fillId="9" borderId="1" xfId="0" applyFont="1" applyFill="1" applyBorder="1" applyAlignment="1">
      <alignment horizontal="center"/>
    </xf>
    <xf numFmtId="0" fontId="5" fillId="10" borderId="24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4" fontId="10" fillId="11" borderId="2" xfId="1" applyFont="1" applyFill="1" applyBorder="1" applyAlignment="1">
      <alignment horizontal="center" vertical="center" wrapText="1"/>
    </xf>
    <xf numFmtId="44" fontId="11" fillId="12" borderId="12" xfId="0" applyNumberFormat="1" applyFont="1" applyFill="1" applyBorder="1" applyAlignment="1">
      <alignment horizontal="center" vertical="center" wrapText="1"/>
    </xf>
    <xf numFmtId="44" fontId="10" fillId="4" borderId="12" xfId="1" applyFont="1" applyFill="1" applyBorder="1" applyAlignment="1">
      <alignment vertical="center"/>
    </xf>
    <xf numFmtId="44" fontId="10" fillId="11" borderId="12" xfId="1" applyFont="1" applyFill="1" applyBorder="1" applyAlignment="1">
      <alignment vertical="center"/>
    </xf>
    <xf numFmtId="44" fontId="10" fillId="12" borderId="12" xfId="1" applyFont="1" applyFill="1" applyBorder="1" applyAlignment="1">
      <alignment vertical="center"/>
    </xf>
    <xf numFmtId="44" fontId="5" fillId="12" borderId="12" xfId="1" applyFont="1" applyFill="1" applyBorder="1" applyAlignment="1">
      <alignment vertical="center"/>
    </xf>
    <xf numFmtId="0" fontId="12" fillId="0" borderId="25" xfId="0" applyFont="1" applyBorder="1" applyAlignment="1">
      <alignment horizontal="left" vertical="center" wrapText="1"/>
    </xf>
    <xf numFmtId="44" fontId="5" fillId="11" borderId="21" xfId="0" applyNumberFormat="1" applyFont="1" applyFill="1" applyBorder="1" applyAlignment="1">
      <alignment vertical="center"/>
    </xf>
    <xf numFmtId="44" fontId="5" fillId="11" borderId="12" xfId="1" applyFont="1" applyFill="1" applyBorder="1" applyAlignment="1">
      <alignment vertical="center"/>
    </xf>
    <xf numFmtId="0" fontId="9" fillId="0" borderId="0" xfId="0" applyFont="1"/>
    <xf numFmtId="0" fontId="14" fillId="0" borderId="0" xfId="0" applyFont="1"/>
    <xf numFmtId="49" fontId="4" fillId="10" borderId="8" xfId="0" applyNumberFormat="1" applyFont="1" applyFill="1" applyBorder="1" applyAlignment="1">
      <alignment horizontal="left" vertical="center"/>
    </xf>
    <xf numFmtId="0" fontId="5" fillId="10" borderId="2" xfId="0" applyFont="1" applyFill="1" applyBorder="1" applyAlignment="1">
      <alignment vertical="center" wrapText="1"/>
    </xf>
    <xf numFmtId="49" fontId="17" fillId="0" borderId="0" xfId="1" applyNumberFormat="1" applyFont="1" applyFill="1" applyBorder="1" applyAlignment="1">
      <alignment horizontal="left" vertical="center"/>
    </xf>
    <xf numFmtId="44" fontId="18" fillId="0" borderId="0" xfId="1" applyFont="1" applyAlignment="1">
      <alignment horizontal="left" vertical="center"/>
    </xf>
    <xf numFmtId="44" fontId="5" fillId="12" borderId="20" xfId="0" applyNumberFormat="1" applyFont="1" applyFill="1" applyBorder="1" applyAlignment="1">
      <alignment vertical="center"/>
    </xf>
    <xf numFmtId="44" fontId="5" fillId="7" borderId="30" xfId="0" applyNumberFormat="1" applyFont="1" applyFill="1" applyBorder="1" applyAlignment="1">
      <alignment vertical="center"/>
    </xf>
    <xf numFmtId="44" fontId="5" fillId="2" borderId="3" xfId="0" applyNumberFormat="1" applyFont="1" applyFill="1" applyBorder="1" applyAlignment="1">
      <alignment vertical="center"/>
    </xf>
    <xf numFmtId="0" fontId="16" fillId="0" borderId="0" xfId="0" applyFont="1"/>
    <xf numFmtId="44" fontId="4" fillId="0" borderId="0" xfId="1" applyFont="1" applyAlignment="1"/>
    <xf numFmtId="0" fontId="18" fillId="0" borderId="0" xfId="0" applyFont="1"/>
    <xf numFmtId="165" fontId="18" fillId="0" borderId="0" xfId="0" applyNumberFormat="1" applyFont="1" applyAlignment="1">
      <alignment horizontal="left" vertical="center"/>
    </xf>
    <xf numFmtId="44" fontId="3" fillId="0" borderId="0" xfId="1" applyFont="1"/>
    <xf numFmtId="44" fontId="21" fillId="0" borderId="31" xfId="1" applyFont="1" applyBorder="1" applyAlignment="1">
      <alignment wrapText="1"/>
    </xf>
    <xf numFmtId="0" fontId="21" fillId="0" borderId="0" xfId="0" applyFont="1" applyAlignment="1">
      <alignment wrapText="1"/>
    </xf>
    <xf numFmtId="0" fontId="4" fillId="3" borderId="8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44" fontId="5" fillId="0" borderId="32" xfId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44" fontId="10" fillId="0" borderId="0" xfId="1" applyFont="1" applyFill="1" applyBorder="1" applyAlignment="1">
      <alignment vertical="center"/>
    </xf>
    <xf numFmtId="165" fontId="18" fillId="0" borderId="0" xfId="0" applyNumberFormat="1" applyFont="1" applyBorder="1" applyAlignment="1">
      <alignment horizontal="center"/>
    </xf>
    <xf numFmtId="44" fontId="10" fillId="13" borderId="12" xfId="1" applyFont="1" applyFill="1" applyBorder="1" applyAlignment="1">
      <alignment horizontal="center" vertical="center" wrapText="1"/>
    </xf>
    <xf numFmtId="44" fontId="10" fillId="14" borderId="12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4" fontId="5" fillId="0" borderId="21" xfId="1" applyFont="1" applyFill="1" applyBorder="1" applyAlignment="1">
      <alignment vertical="center"/>
    </xf>
    <xf numFmtId="44" fontId="5" fillId="0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44" fontId="5" fillId="0" borderId="6" xfId="1" applyFont="1" applyFill="1" applyBorder="1" applyAlignment="1">
      <alignment vertical="center"/>
    </xf>
    <xf numFmtId="44" fontId="10" fillId="14" borderId="12" xfId="1" applyFont="1" applyFill="1" applyBorder="1" applyAlignment="1">
      <alignment vertical="center"/>
    </xf>
    <xf numFmtId="44" fontId="10" fillId="13" borderId="12" xfId="1" applyFont="1" applyFill="1" applyBorder="1" applyAlignment="1">
      <alignment vertical="center"/>
    </xf>
    <xf numFmtId="44" fontId="10" fillId="0" borderId="0" xfId="1" applyFont="1" applyFill="1" applyBorder="1" applyAlignment="1">
      <alignment horizontal="center" vertical="center" wrapText="1"/>
    </xf>
    <xf numFmtId="44" fontId="10" fillId="0" borderId="0" xfId="0" applyNumberFormat="1" applyFont="1" applyFill="1" applyBorder="1" applyAlignment="1">
      <alignment vertical="center"/>
    </xf>
    <xf numFmtId="49" fontId="5" fillId="14" borderId="8" xfId="0" applyNumberFormat="1" applyFont="1" applyFill="1" applyBorder="1" applyAlignment="1">
      <alignment horizontal="left" vertical="center" wrapText="1"/>
    </xf>
    <xf numFmtId="49" fontId="5" fillId="13" borderId="8" xfId="0" applyNumberFormat="1" applyFont="1" applyFill="1" applyBorder="1" applyAlignment="1">
      <alignment horizontal="left" vertical="center" wrapText="1"/>
    </xf>
    <xf numFmtId="49" fontId="5" fillId="5" borderId="12" xfId="0" applyNumberFormat="1" applyFont="1" applyFill="1" applyBorder="1" applyAlignment="1">
      <alignment horizontal="center" vertical="center" wrapText="1"/>
    </xf>
    <xf numFmtId="49" fontId="5" fillId="11" borderId="12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6" borderId="8" xfId="0" applyNumberFormat="1" applyFont="1" applyFill="1" applyBorder="1" applyAlignment="1">
      <alignment horizontal="center" vertical="center" wrapText="1"/>
    </xf>
    <xf numFmtId="49" fontId="5" fillId="11" borderId="8" xfId="0" applyNumberFormat="1" applyFont="1" applyFill="1" applyBorder="1" applyAlignment="1">
      <alignment horizontal="center" vertical="center" wrapText="1"/>
    </xf>
    <xf numFmtId="49" fontId="5" fillId="14" borderId="8" xfId="0" applyNumberFormat="1" applyFont="1" applyFill="1" applyBorder="1" applyAlignment="1">
      <alignment horizontal="center" vertical="center" wrapText="1"/>
    </xf>
    <xf numFmtId="49" fontId="5" fillId="13" borderId="8" xfId="0" applyNumberFormat="1" applyFont="1" applyFill="1" applyBorder="1" applyAlignment="1">
      <alignment horizontal="center" vertical="center" wrapText="1"/>
    </xf>
    <xf numFmtId="49" fontId="22" fillId="0" borderId="0" xfId="1" applyNumberFormat="1" applyFont="1" applyFill="1"/>
    <xf numFmtId="0" fontId="22" fillId="0" borderId="0" xfId="0" applyFont="1" applyAlignment="1">
      <alignment vertical="center"/>
    </xf>
    <xf numFmtId="44" fontId="5" fillId="13" borderId="20" xfId="0" applyNumberFormat="1" applyFont="1" applyFill="1" applyBorder="1" applyAlignment="1">
      <alignment vertical="center"/>
    </xf>
    <xf numFmtId="44" fontId="5" fillId="13" borderId="12" xfId="1" applyFont="1" applyFill="1" applyBorder="1" applyAlignment="1">
      <alignment vertical="center"/>
    </xf>
    <xf numFmtId="44" fontId="5" fillId="14" borderId="20" xfId="0" applyNumberFormat="1" applyFont="1" applyFill="1" applyBorder="1" applyAlignment="1">
      <alignment vertical="center"/>
    </xf>
    <xf numFmtId="44" fontId="5" fillId="14" borderId="12" xfId="1" applyFont="1" applyFill="1" applyBorder="1" applyAlignment="1">
      <alignment vertical="center"/>
    </xf>
    <xf numFmtId="1" fontId="13" fillId="0" borderId="2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</cellXfs>
  <cellStyles count="287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Prozent" xfId="110" builtinId="5"/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6"/>
  <sheetViews>
    <sheetView tabSelected="1" showRuler="0" topLeftCell="A38" zoomScale="150" zoomScaleNormal="265" zoomScalePageLayoutView="125" workbookViewId="0">
      <selection activeCell="C63" sqref="C63"/>
    </sheetView>
  </sheetViews>
  <sheetFormatPr baseColWidth="10" defaultRowHeight="14" x14ac:dyDescent="0.2"/>
  <cols>
    <col min="1" max="1" width="5" style="3" customWidth="1"/>
    <col min="2" max="2" width="43.1640625" style="7" customWidth="1"/>
    <col min="3" max="4" width="11" style="5" customWidth="1"/>
    <col min="5" max="5" width="11.1640625" style="5" customWidth="1"/>
    <col min="6" max="7" width="11.1640625" style="6" bestFit="1" customWidth="1"/>
    <col min="8" max="12" width="11.1640625" style="4" customWidth="1"/>
    <col min="13" max="16384" width="10.83203125" style="4"/>
  </cols>
  <sheetData>
    <row r="1" spans="1:12" s="34" customFormat="1" ht="23" customHeight="1" x14ac:dyDescent="0.2">
      <c r="A1" s="86" t="s">
        <v>80</v>
      </c>
      <c r="B1" s="39"/>
      <c r="C1" s="40"/>
      <c r="D1" s="40"/>
      <c r="E1" s="33"/>
      <c r="F1" s="121" t="s">
        <v>95</v>
      </c>
      <c r="G1" s="35"/>
      <c r="H1" s="35"/>
      <c r="I1" s="35"/>
      <c r="J1" s="35"/>
      <c r="K1" s="35"/>
      <c r="L1" s="35"/>
    </row>
    <row r="2" spans="1:12" s="1" customFormat="1" ht="15" customHeight="1" x14ac:dyDescent="0.2">
      <c r="A2" s="41"/>
      <c r="B2" s="42" t="s">
        <v>81</v>
      </c>
      <c r="E2" s="2"/>
      <c r="F2" s="122" t="s">
        <v>96</v>
      </c>
      <c r="G2" s="120"/>
      <c r="H2" s="35"/>
      <c r="I2" s="35"/>
      <c r="J2" s="35"/>
      <c r="K2" s="35"/>
      <c r="L2" s="35"/>
    </row>
    <row r="3" spans="1:12" s="1" customFormat="1" ht="15" customHeight="1" x14ac:dyDescent="0.2">
      <c r="A3" s="41"/>
      <c r="B3" s="42" t="s">
        <v>82</v>
      </c>
      <c r="C3" s="43"/>
      <c r="D3" s="43"/>
      <c r="E3" s="2"/>
      <c r="F3" s="122"/>
      <c r="G3" s="120"/>
      <c r="H3" s="120"/>
      <c r="I3" s="120"/>
      <c r="J3" s="120"/>
      <c r="K3" s="120"/>
      <c r="L3" s="120"/>
    </row>
    <row r="4" spans="1:12" s="94" customFormat="1" ht="15" customHeight="1" x14ac:dyDescent="0.2">
      <c r="A4" s="89"/>
      <c r="B4" s="90" t="s">
        <v>83</v>
      </c>
      <c r="C4" s="91"/>
      <c r="D4" s="91"/>
      <c r="E4" s="92"/>
      <c r="F4" s="93"/>
    </row>
    <row r="5" spans="1:12" ht="20" customHeight="1" x14ac:dyDescent="0.2">
      <c r="F5" s="5"/>
      <c r="G5" s="5"/>
      <c r="H5" s="5"/>
      <c r="I5" s="5"/>
      <c r="J5" s="5"/>
      <c r="K5" s="5"/>
      <c r="L5" s="5"/>
    </row>
    <row r="6" spans="1:12" s="8" customFormat="1" ht="35" customHeight="1" x14ac:dyDescent="0.2">
      <c r="A6" s="166" t="s">
        <v>93</v>
      </c>
      <c r="B6" s="167"/>
      <c r="C6" s="47" t="s">
        <v>85</v>
      </c>
      <c r="D6" s="51" t="s">
        <v>68</v>
      </c>
      <c r="E6" s="51" t="s">
        <v>69</v>
      </c>
      <c r="F6" s="59" t="s">
        <v>70</v>
      </c>
      <c r="G6" s="63" t="s">
        <v>71</v>
      </c>
      <c r="H6" s="66" t="s">
        <v>72</v>
      </c>
      <c r="I6" s="141" t="s">
        <v>97</v>
      </c>
      <c r="J6" s="180" t="s">
        <v>109</v>
      </c>
      <c r="K6" s="181" t="s">
        <v>110</v>
      </c>
      <c r="L6" s="142" t="s">
        <v>55</v>
      </c>
    </row>
    <row r="7" spans="1:12" s="8" customFormat="1" ht="20" customHeight="1" thickBot="1" x14ac:dyDescent="0.25">
      <c r="A7" s="117" t="s">
        <v>0</v>
      </c>
      <c r="B7" s="118"/>
      <c r="C7" s="116"/>
      <c r="D7" s="116"/>
      <c r="E7" s="119"/>
      <c r="F7" s="19"/>
      <c r="G7" s="19"/>
      <c r="H7" s="19"/>
      <c r="I7" s="19"/>
      <c r="J7" s="19"/>
      <c r="K7" s="19"/>
      <c r="L7" s="50"/>
    </row>
    <row r="8" spans="1:12" s="9" customFormat="1" ht="28" customHeight="1" thickBot="1" x14ac:dyDescent="0.25">
      <c r="A8" s="95" t="s">
        <v>1</v>
      </c>
      <c r="B8" s="85" t="s">
        <v>53</v>
      </c>
      <c r="C8" s="110">
        <v>8</v>
      </c>
      <c r="D8" s="109">
        <v>12</v>
      </c>
      <c r="E8" s="15">
        <v>5</v>
      </c>
      <c r="F8" s="97">
        <f>SUM(C8*E8)</f>
        <v>40</v>
      </c>
      <c r="G8" s="98">
        <f t="shared" ref="G8:G16" si="0">SUM(E8*C8)</f>
        <v>40</v>
      </c>
      <c r="H8" s="99"/>
      <c r="I8" s="98">
        <f>SUM(E8*C8)</f>
        <v>40</v>
      </c>
      <c r="J8" s="97">
        <f>SUM(E8*C8)</f>
        <v>40</v>
      </c>
      <c r="K8" s="98">
        <f>SUM(E8*C8)</f>
        <v>40</v>
      </c>
      <c r="L8" s="100">
        <f>SUM(C8*E8)</f>
        <v>40</v>
      </c>
    </row>
    <row r="9" spans="1:12" s="9" customFormat="1" ht="26" customHeight="1" thickBot="1" x14ac:dyDescent="0.25">
      <c r="A9" s="95" t="s">
        <v>2</v>
      </c>
      <c r="B9" s="85" t="s">
        <v>54</v>
      </c>
      <c r="C9" s="111">
        <v>32.020000000000003</v>
      </c>
      <c r="D9" s="109">
        <v>1</v>
      </c>
      <c r="E9" s="15">
        <v>1</v>
      </c>
      <c r="F9" s="57">
        <f t="shared" ref="F9:F16" si="1">SUM(C9*E9)</f>
        <v>32.020000000000003</v>
      </c>
      <c r="G9" s="102">
        <f t="shared" si="0"/>
        <v>32.020000000000003</v>
      </c>
      <c r="H9" s="99"/>
      <c r="I9" s="98">
        <f t="shared" ref="I9:I16" si="2">SUM(E9*C9)</f>
        <v>32.020000000000003</v>
      </c>
      <c r="J9" s="97">
        <f t="shared" ref="J9:J16" si="3">SUM(E9*C9)</f>
        <v>32.020000000000003</v>
      </c>
      <c r="K9" s="98">
        <f t="shared" ref="K9:K16" si="4">SUM(E9*C9)</f>
        <v>32.020000000000003</v>
      </c>
      <c r="L9" s="57">
        <f>SUM(E9*C9)</f>
        <v>32.020000000000003</v>
      </c>
    </row>
    <row r="10" spans="1:12" s="9" customFormat="1" ht="28" customHeight="1" thickBot="1" x14ac:dyDescent="0.25">
      <c r="A10" s="95" t="s">
        <v>4</v>
      </c>
      <c r="B10" s="85" t="s">
        <v>3</v>
      </c>
      <c r="C10" s="111">
        <v>44.6</v>
      </c>
      <c r="D10" s="109">
        <v>1</v>
      </c>
      <c r="E10" s="15">
        <v>1</v>
      </c>
      <c r="F10" s="57">
        <f t="shared" si="1"/>
        <v>44.6</v>
      </c>
      <c r="G10" s="102">
        <f t="shared" si="0"/>
        <v>44.6</v>
      </c>
      <c r="H10" s="99"/>
      <c r="I10" s="98">
        <f t="shared" si="2"/>
        <v>44.6</v>
      </c>
      <c r="J10" s="97">
        <f t="shared" si="3"/>
        <v>44.6</v>
      </c>
      <c r="K10" s="98">
        <f t="shared" si="4"/>
        <v>44.6</v>
      </c>
      <c r="L10" s="57">
        <f>SUM(E10*C10)</f>
        <v>44.6</v>
      </c>
    </row>
    <row r="11" spans="1:12" s="9" customFormat="1" ht="28" customHeight="1" thickBot="1" x14ac:dyDescent="0.25">
      <c r="A11" s="95" t="s">
        <v>5</v>
      </c>
      <c r="B11" s="85" t="s">
        <v>6</v>
      </c>
      <c r="C11" s="111">
        <v>44.6</v>
      </c>
      <c r="D11" s="109">
        <v>1</v>
      </c>
      <c r="E11" s="15">
        <v>1</v>
      </c>
      <c r="F11" s="57">
        <f t="shared" si="1"/>
        <v>44.6</v>
      </c>
      <c r="G11" s="102">
        <f t="shared" si="0"/>
        <v>44.6</v>
      </c>
      <c r="H11" s="99"/>
      <c r="I11" s="98">
        <f t="shared" si="2"/>
        <v>44.6</v>
      </c>
      <c r="J11" s="97">
        <f t="shared" si="3"/>
        <v>44.6</v>
      </c>
      <c r="K11" s="98">
        <f t="shared" si="4"/>
        <v>44.6</v>
      </c>
      <c r="L11" s="57">
        <f>SUM(E11*C11)</f>
        <v>44.6</v>
      </c>
    </row>
    <row r="12" spans="1:12" s="9" customFormat="1" ht="28" customHeight="1" thickBot="1" x14ac:dyDescent="0.25">
      <c r="A12" s="95" t="s">
        <v>7</v>
      </c>
      <c r="B12" s="85" t="s">
        <v>91</v>
      </c>
      <c r="C12" s="111">
        <v>30.92</v>
      </c>
      <c r="D12" s="109"/>
      <c r="E12" s="108">
        <v>6.5</v>
      </c>
      <c r="F12" s="57">
        <f t="shared" si="1"/>
        <v>200.98000000000002</v>
      </c>
      <c r="G12" s="102">
        <f t="shared" si="0"/>
        <v>200.98000000000002</v>
      </c>
      <c r="H12" s="99"/>
      <c r="I12" s="98">
        <f t="shared" si="2"/>
        <v>200.98000000000002</v>
      </c>
      <c r="J12" s="97">
        <f t="shared" si="3"/>
        <v>200.98000000000002</v>
      </c>
      <c r="K12" s="98">
        <f t="shared" si="4"/>
        <v>200.98000000000002</v>
      </c>
      <c r="L12" s="57">
        <f>SUM(E12*C12)</f>
        <v>200.98000000000002</v>
      </c>
    </row>
    <row r="13" spans="1:12" s="9" customFormat="1" ht="26" customHeight="1" thickBot="1" x14ac:dyDescent="0.25">
      <c r="A13" s="95" t="s">
        <v>8</v>
      </c>
      <c r="B13" s="85" t="s">
        <v>56</v>
      </c>
      <c r="C13" s="111">
        <v>9.85</v>
      </c>
      <c r="D13" s="109">
        <v>1</v>
      </c>
      <c r="E13" s="15">
        <v>1</v>
      </c>
      <c r="F13" s="57">
        <f t="shared" si="1"/>
        <v>9.85</v>
      </c>
      <c r="G13" s="102">
        <f t="shared" si="0"/>
        <v>9.85</v>
      </c>
      <c r="H13" s="99"/>
      <c r="I13" s="98">
        <f t="shared" si="2"/>
        <v>9.85</v>
      </c>
      <c r="J13" s="97">
        <f t="shared" si="3"/>
        <v>9.85</v>
      </c>
      <c r="K13" s="98">
        <f t="shared" si="4"/>
        <v>9.85</v>
      </c>
      <c r="L13" s="57">
        <f>SUM(E13*C13)</f>
        <v>9.85</v>
      </c>
    </row>
    <row r="14" spans="1:12" s="9" customFormat="1" ht="28" customHeight="1" thickBot="1" x14ac:dyDescent="0.25">
      <c r="A14" s="95" t="s">
        <v>9</v>
      </c>
      <c r="B14" s="85" t="s">
        <v>92</v>
      </c>
      <c r="C14" s="111">
        <v>20.7</v>
      </c>
      <c r="D14" s="109"/>
      <c r="E14" s="15">
        <v>15</v>
      </c>
      <c r="F14" s="57">
        <f t="shared" si="1"/>
        <v>310.5</v>
      </c>
      <c r="G14" s="102">
        <f t="shared" si="0"/>
        <v>310.5</v>
      </c>
      <c r="H14" s="99"/>
      <c r="I14" s="98">
        <f t="shared" si="2"/>
        <v>310.5</v>
      </c>
      <c r="J14" s="97">
        <f t="shared" si="3"/>
        <v>310.5</v>
      </c>
      <c r="K14" s="98">
        <f t="shared" si="4"/>
        <v>310.5</v>
      </c>
      <c r="L14" s="99"/>
    </row>
    <row r="15" spans="1:12" s="9" customFormat="1" ht="28" customHeight="1" thickBot="1" x14ac:dyDescent="0.25">
      <c r="A15" s="95" t="s">
        <v>9</v>
      </c>
      <c r="B15" s="85" t="s">
        <v>57</v>
      </c>
      <c r="C15" s="111">
        <v>20.7</v>
      </c>
      <c r="D15" s="109"/>
      <c r="E15" s="15">
        <v>4</v>
      </c>
      <c r="F15" s="57">
        <f t="shared" si="1"/>
        <v>82.8</v>
      </c>
      <c r="G15" s="102">
        <f t="shared" si="0"/>
        <v>82.8</v>
      </c>
      <c r="H15" s="99"/>
      <c r="I15" s="98">
        <f t="shared" si="2"/>
        <v>82.8</v>
      </c>
      <c r="J15" s="97">
        <f t="shared" si="3"/>
        <v>82.8</v>
      </c>
      <c r="K15" s="98">
        <f t="shared" si="4"/>
        <v>82.8</v>
      </c>
      <c r="L15" s="99"/>
    </row>
    <row r="16" spans="1:12" s="9" customFormat="1" ht="26" customHeight="1" thickBot="1" x14ac:dyDescent="0.25">
      <c r="A16" s="95" t="s">
        <v>10</v>
      </c>
      <c r="B16" s="85" t="s">
        <v>58</v>
      </c>
      <c r="C16" s="112">
        <v>8.85</v>
      </c>
      <c r="D16" s="109"/>
      <c r="E16" s="16">
        <v>2</v>
      </c>
      <c r="F16" s="57">
        <f t="shared" si="1"/>
        <v>17.7</v>
      </c>
      <c r="G16" s="102">
        <f t="shared" si="0"/>
        <v>17.7</v>
      </c>
      <c r="H16" s="99"/>
      <c r="I16" s="98">
        <f t="shared" si="2"/>
        <v>17.7</v>
      </c>
      <c r="J16" s="97">
        <f t="shared" si="3"/>
        <v>17.7</v>
      </c>
      <c r="K16" s="98">
        <f t="shared" si="4"/>
        <v>17.7</v>
      </c>
      <c r="L16" s="99"/>
    </row>
    <row r="17" spans="1:14" s="9" customFormat="1" ht="20" customHeight="1" thickBot="1" x14ac:dyDescent="0.25">
      <c r="A17" s="168" t="s">
        <v>12</v>
      </c>
      <c r="B17" s="169"/>
      <c r="C17" s="113"/>
      <c r="D17" s="28"/>
      <c r="E17" s="17"/>
      <c r="F17" s="29"/>
      <c r="G17" s="29"/>
      <c r="H17" s="30"/>
      <c r="I17" s="30"/>
      <c r="J17" s="30"/>
      <c r="K17" s="30"/>
      <c r="L17" s="48"/>
    </row>
    <row r="18" spans="1:14" s="173" customFormat="1" ht="28" customHeight="1" thickBot="1" x14ac:dyDescent="0.25">
      <c r="A18" s="191" t="s">
        <v>111</v>
      </c>
      <c r="B18" s="177" t="s">
        <v>112</v>
      </c>
      <c r="C18" s="114">
        <v>165.6</v>
      </c>
      <c r="D18" s="172"/>
      <c r="E18" s="185">
        <v>1</v>
      </c>
      <c r="F18" s="98"/>
      <c r="G18" s="97"/>
      <c r="H18" s="174"/>
      <c r="I18" s="174"/>
      <c r="K18" s="184">
        <f>SUM(C18*E18)</f>
        <v>165.6</v>
      </c>
      <c r="L18" s="174"/>
    </row>
    <row r="19" spans="1:14" s="173" customFormat="1" ht="28" customHeight="1" thickBot="1" x14ac:dyDescent="0.25">
      <c r="A19" s="192" t="s">
        <v>107</v>
      </c>
      <c r="B19" s="177" t="s">
        <v>108</v>
      </c>
      <c r="C19" s="175">
        <v>195.6</v>
      </c>
      <c r="D19" s="182"/>
      <c r="E19" s="16">
        <v>1</v>
      </c>
      <c r="F19" s="183"/>
      <c r="G19" s="98"/>
      <c r="H19" s="174"/>
      <c r="I19" s="174"/>
      <c r="J19" s="184">
        <f>SUM(E19*C19)</f>
        <v>195.6</v>
      </c>
      <c r="K19" s="174"/>
      <c r="L19" s="174"/>
    </row>
    <row r="20" spans="1:14" s="9" customFormat="1" ht="29" customHeight="1" thickBot="1" x14ac:dyDescent="0.25">
      <c r="A20" s="193" t="s">
        <v>13</v>
      </c>
      <c r="B20" s="85" t="s">
        <v>94</v>
      </c>
      <c r="C20" s="175">
        <v>526.38</v>
      </c>
      <c r="D20" s="176"/>
      <c r="E20" s="88">
        <v>1</v>
      </c>
      <c r="F20" s="57">
        <f>SUM(E20*C20)</f>
        <v>526.38</v>
      </c>
      <c r="G20" s="102"/>
      <c r="H20" s="99"/>
      <c r="I20" s="99"/>
      <c r="J20" s="99"/>
      <c r="K20" s="99"/>
      <c r="L20" s="99"/>
    </row>
    <row r="21" spans="1:14" s="9" customFormat="1" ht="28" customHeight="1" thickBot="1" x14ac:dyDescent="0.25">
      <c r="A21" s="194" t="s">
        <v>14</v>
      </c>
      <c r="B21" s="85" t="s">
        <v>15</v>
      </c>
      <c r="C21" s="111">
        <v>638.75</v>
      </c>
      <c r="D21" s="109"/>
      <c r="E21" s="16">
        <v>1</v>
      </c>
      <c r="F21" s="99"/>
      <c r="G21" s="97"/>
      <c r="H21" s="99"/>
      <c r="I21" s="97">
        <f>SUM(E21*C21)</f>
        <v>638.75</v>
      </c>
      <c r="J21" s="97"/>
      <c r="K21" s="97"/>
      <c r="L21" s="99"/>
      <c r="N21" s="14"/>
    </row>
    <row r="22" spans="1:14" s="9" customFormat="1" ht="28" customHeight="1" thickBot="1" x14ac:dyDescent="0.25">
      <c r="A22" s="95" t="s">
        <v>16</v>
      </c>
      <c r="B22" s="85" t="s">
        <v>17</v>
      </c>
      <c r="C22" s="111">
        <v>41.32</v>
      </c>
      <c r="D22" s="109"/>
      <c r="E22" s="16">
        <v>0.5</v>
      </c>
      <c r="F22" s="57">
        <f>SUM(E22*C22)</f>
        <v>20.66</v>
      </c>
      <c r="G22" s="98"/>
      <c r="H22" s="99"/>
      <c r="I22" s="57">
        <f>SUM(E22*C22)</f>
        <v>20.66</v>
      </c>
      <c r="J22" s="57">
        <f>SUM(E22*C22)</f>
        <v>20.66</v>
      </c>
      <c r="K22" s="57">
        <f>SUM(E22*C22)</f>
        <v>20.66</v>
      </c>
      <c r="L22" s="99"/>
    </row>
    <row r="23" spans="1:14" s="9" customFormat="1" ht="30" customHeight="1" thickBot="1" x14ac:dyDescent="0.25">
      <c r="A23" s="195" t="s">
        <v>18</v>
      </c>
      <c r="B23" s="85" t="s">
        <v>105</v>
      </c>
      <c r="C23" s="123">
        <v>20.7</v>
      </c>
      <c r="D23" s="109"/>
      <c r="E23" s="16">
        <v>16</v>
      </c>
      <c r="F23" s="99"/>
      <c r="G23" s="98">
        <f>SUM(E23*C23)</f>
        <v>331.2</v>
      </c>
      <c r="H23" s="99"/>
      <c r="I23" s="99"/>
      <c r="J23" s="99"/>
      <c r="K23" s="99"/>
      <c r="L23" s="99"/>
    </row>
    <row r="24" spans="1:14" s="9" customFormat="1" ht="30" customHeight="1" thickBot="1" x14ac:dyDescent="0.25">
      <c r="A24" s="196" t="s">
        <v>19</v>
      </c>
      <c r="B24" s="85" t="s">
        <v>101</v>
      </c>
      <c r="C24" s="112">
        <v>28.36</v>
      </c>
      <c r="D24" s="109"/>
      <c r="E24" s="16">
        <v>8</v>
      </c>
      <c r="F24" s="57"/>
      <c r="G24" s="125"/>
      <c r="H24" s="100">
        <f>SUM(E24*C24)</f>
        <v>226.88</v>
      </c>
      <c r="I24" s="99"/>
      <c r="J24" s="99"/>
      <c r="K24" s="99"/>
      <c r="L24" s="99"/>
    </row>
    <row r="25" spans="1:14" s="9" customFormat="1" ht="20" customHeight="1" thickBot="1" x14ac:dyDescent="0.25">
      <c r="A25" s="168" t="s">
        <v>20</v>
      </c>
      <c r="B25" s="169"/>
      <c r="C25" s="124"/>
      <c r="D25" s="18"/>
      <c r="E25" s="18"/>
      <c r="F25" s="29"/>
      <c r="G25" s="29"/>
      <c r="H25" s="30"/>
      <c r="I25" s="30"/>
      <c r="J25" s="30"/>
      <c r="K25" s="30"/>
      <c r="L25" s="48"/>
    </row>
    <row r="26" spans="1:14" s="9" customFormat="1" ht="28" customHeight="1" thickBot="1" x14ac:dyDescent="0.25">
      <c r="A26" s="95" t="s">
        <v>21</v>
      </c>
      <c r="B26" s="85" t="s">
        <v>59</v>
      </c>
      <c r="C26" s="114">
        <v>38.46</v>
      </c>
      <c r="D26" s="109" t="s">
        <v>60</v>
      </c>
      <c r="E26" s="16">
        <v>3</v>
      </c>
      <c r="F26" s="100">
        <f>SUM(E26*C26)</f>
        <v>115.38</v>
      </c>
      <c r="G26" s="103">
        <f>SUM(E26*C26)</f>
        <v>115.38</v>
      </c>
      <c r="H26" s="99"/>
      <c r="I26" s="100">
        <f>SUM(E26*C26)</f>
        <v>115.38</v>
      </c>
      <c r="J26" s="100">
        <f>SUM(E26*C26)</f>
        <v>115.38</v>
      </c>
      <c r="K26" s="100">
        <f>SUM(E26*C26)</f>
        <v>115.38</v>
      </c>
      <c r="L26" s="100"/>
    </row>
    <row r="27" spans="1:14" s="9" customFormat="1" ht="25" customHeight="1" thickBot="1" x14ac:dyDescent="0.25">
      <c r="A27" s="95" t="s">
        <v>22</v>
      </c>
      <c r="B27" s="85" t="s">
        <v>23</v>
      </c>
      <c r="C27" s="111">
        <v>7.87</v>
      </c>
      <c r="D27" s="109">
        <v>1</v>
      </c>
      <c r="E27" s="16">
        <v>1</v>
      </c>
      <c r="F27" s="100">
        <f>SUM(E27*C27)</f>
        <v>7.87</v>
      </c>
      <c r="G27" s="103">
        <f>SUM(E27*C27)</f>
        <v>7.87</v>
      </c>
      <c r="H27" s="99"/>
      <c r="I27" s="100">
        <f>SUM(E27*C27)</f>
        <v>7.87</v>
      </c>
      <c r="J27" s="100">
        <f>SUM(E27*C27)</f>
        <v>7.87</v>
      </c>
      <c r="K27" s="100">
        <f>SUM(E27*C27)</f>
        <v>7.87</v>
      </c>
      <c r="L27" s="100"/>
    </row>
    <row r="28" spans="1:14" s="9" customFormat="1" ht="25" customHeight="1" thickBot="1" x14ac:dyDescent="0.25">
      <c r="A28" s="95" t="s">
        <v>24</v>
      </c>
      <c r="B28" s="85" t="s">
        <v>31</v>
      </c>
      <c r="C28" s="111">
        <v>31.25</v>
      </c>
      <c r="D28" s="109"/>
      <c r="E28" s="16">
        <v>0</v>
      </c>
      <c r="F28" s="100"/>
      <c r="G28" s="103"/>
      <c r="H28" s="99"/>
      <c r="I28" s="99"/>
      <c r="J28" s="99"/>
      <c r="K28" s="99"/>
      <c r="L28" s="100"/>
    </row>
    <row r="29" spans="1:14" s="9" customFormat="1" ht="25" customHeight="1" thickBot="1" x14ac:dyDescent="0.25">
      <c r="A29" s="95" t="s">
        <v>25</v>
      </c>
      <c r="B29" s="85" t="s">
        <v>26</v>
      </c>
      <c r="C29" s="111">
        <v>7.02</v>
      </c>
      <c r="D29" s="109"/>
      <c r="E29" s="16">
        <v>2</v>
      </c>
      <c r="F29" s="100">
        <f>SUM(E29*C29)</f>
        <v>14.04</v>
      </c>
      <c r="G29" s="103">
        <f>SUM(E29*C29)</f>
        <v>14.04</v>
      </c>
      <c r="H29" s="99"/>
      <c r="I29" s="100">
        <f>SUM(E29*C29)</f>
        <v>14.04</v>
      </c>
      <c r="J29" s="100">
        <f>SUM(E29*C29)</f>
        <v>14.04</v>
      </c>
      <c r="K29" s="100">
        <f>SUM(C29*E29)</f>
        <v>14.04</v>
      </c>
      <c r="L29" s="100"/>
    </row>
    <row r="30" spans="1:14" s="9" customFormat="1" ht="25" customHeight="1" thickBot="1" x14ac:dyDescent="0.25">
      <c r="A30" s="95" t="s">
        <v>27</v>
      </c>
      <c r="B30" s="85" t="s">
        <v>28</v>
      </c>
      <c r="C30" s="115">
        <v>10.53</v>
      </c>
      <c r="D30" s="109">
        <v>1</v>
      </c>
      <c r="E30" s="16">
        <v>1</v>
      </c>
      <c r="F30" s="100">
        <f>SUM(E30*C30)</f>
        <v>10.53</v>
      </c>
      <c r="G30" s="103">
        <f>SUM(E30*C30)</f>
        <v>10.53</v>
      </c>
      <c r="H30" s="99"/>
      <c r="I30" s="100">
        <f>SUM(E30*C30)</f>
        <v>10.53</v>
      </c>
      <c r="J30" s="100">
        <f>SUM(E30*C30)</f>
        <v>10.53</v>
      </c>
      <c r="K30" s="100">
        <f>SUM(C30*E30)</f>
        <v>10.53</v>
      </c>
      <c r="L30" s="99"/>
    </row>
    <row r="31" spans="1:14" s="9" customFormat="1" ht="20" customHeight="1" thickBot="1" x14ac:dyDescent="0.25">
      <c r="A31" s="170" t="s">
        <v>30</v>
      </c>
      <c r="B31" s="171"/>
      <c r="C31" s="17"/>
      <c r="D31" s="17"/>
      <c r="E31" s="17"/>
      <c r="F31" s="29"/>
      <c r="G31" s="29"/>
      <c r="H31" s="30"/>
      <c r="I31" s="30"/>
      <c r="J31" s="30"/>
      <c r="K31" s="30"/>
      <c r="L31" s="48"/>
    </row>
    <row r="32" spans="1:14" s="9" customFormat="1" ht="26" customHeight="1" thickBot="1" x14ac:dyDescent="0.25">
      <c r="A32" s="95" t="s">
        <v>29</v>
      </c>
      <c r="B32" s="85" t="s">
        <v>90</v>
      </c>
      <c r="C32" s="114">
        <v>7.87</v>
      </c>
      <c r="D32" s="109"/>
      <c r="E32" s="15">
        <v>3</v>
      </c>
      <c r="F32" s="100">
        <f>SUM(E32*C32)</f>
        <v>23.61</v>
      </c>
      <c r="G32" s="103">
        <f>SUM(C32*E32)</f>
        <v>23.61</v>
      </c>
      <c r="H32" s="99"/>
      <c r="I32" s="100">
        <f>SUM(E32*C32)</f>
        <v>23.61</v>
      </c>
      <c r="J32" s="100">
        <f>SUM(E32*C32)</f>
        <v>23.61</v>
      </c>
      <c r="K32" s="100">
        <f>SUM(E32*C32)</f>
        <v>23.61</v>
      </c>
      <c r="L32" s="100"/>
    </row>
    <row r="33" spans="1:12" s="9" customFormat="1" ht="30" customHeight="1" thickBot="1" x14ac:dyDescent="0.25">
      <c r="A33" s="95" t="s">
        <v>32</v>
      </c>
      <c r="B33" s="85" t="s">
        <v>106</v>
      </c>
      <c r="C33" s="111">
        <v>20.65</v>
      </c>
      <c r="D33" s="109">
        <v>4</v>
      </c>
      <c r="E33" s="16">
        <v>2</v>
      </c>
      <c r="F33" s="100">
        <f>SUM(E33*C33)</f>
        <v>41.3</v>
      </c>
      <c r="G33" s="103">
        <f>SUM(E33*C33)</f>
        <v>41.3</v>
      </c>
      <c r="H33" s="99"/>
      <c r="I33" s="100">
        <f>SUM(E33*C33)</f>
        <v>41.3</v>
      </c>
      <c r="J33" s="100">
        <f>SUM(E33*C33)</f>
        <v>41.3</v>
      </c>
      <c r="K33" s="100">
        <f>SUM(C33*E33)</f>
        <v>41.3</v>
      </c>
      <c r="L33" s="99"/>
    </row>
    <row r="34" spans="1:12" s="9" customFormat="1" ht="26" customHeight="1" thickBot="1" x14ac:dyDescent="0.25">
      <c r="A34" s="95" t="s">
        <v>34</v>
      </c>
      <c r="B34" s="85" t="s">
        <v>61</v>
      </c>
      <c r="C34" s="111">
        <v>37.17</v>
      </c>
      <c r="D34" s="109">
        <v>8</v>
      </c>
      <c r="E34" s="16">
        <v>4</v>
      </c>
      <c r="F34" s="100">
        <f>SUM(E34*C34)</f>
        <v>148.68</v>
      </c>
      <c r="G34" s="103">
        <f t="shared" ref="G34:G35" si="5">SUM(E34*C34)</f>
        <v>148.68</v>
      </c>
      <c r="H34" s="99"/>
      <c r="I34" s="100">
        <f t="shared" ref="I34:I35" si="6">SUM(E34*C34)</f>
        <v>148.68</v>
      </c>
      <c r="J34" s="100">
        <f t="shared" ref="J34:J35" si="7">SUM(E34*C34)</f>
        <v>148.68</v>
      </c>
      <c r="K34" s="100">
        <f t="shared" ref="K34:K35" si="8">SUM(C34*E34)</f>
        <v>148.68</v>
      </c>
      <c r="L34" s="57"/>
    </row>
    <row r="35" spans="1:12" s="9" customFormat="1" ht="30" customHeight="1" thickBot="1" x14ac:dyDescent="0.25">
      <c r="A35" s="95" t="s">
        <v>35</v>
      </c>
      <c r="B35" s="85" t="s">
        <v>36</v>
      </c>
      <c r="C35" s="115">
        <v>7.02</v>
      </c>
      <c r="D35" s="109">
        <v>8</v>
      </c>
      <c r="E35" s="16">
        <v>3</v>
      </c>
      <c r="F35" s="100">
        <f t="shared" ref="F35" si="9">SUM(E35*C35)</f>
        <v>21.06</v>
      </c>
      <c r="G35" s="103">
        <f t="shared" si="5"/>
        <v>21.06</v>
      </c>
      <c r="H35" s="99"/>
      <c r="I35" s="100">
        <f t="shared" si="6"/>
        <v>21.06</v>
      </c>
      <c r="J35" s="100">
        <f t="shared" si="7"/>
        <v>21.06</v>
      </c>
      <c r="K35" s="100">
        <f t="shared" si="8"/>
        <v>21.06</v>
      </c>
      <c r="L35" s="57"/>
    </row>
    <row r="36" spans="1:12" s="9" customFormat="1" ht="20" customHeight="1" thickBot="1" x14ac:dyDescent="0.25">
      <c r="A36" s="170" t="s">
        <v>62</v>
      </c>
      <c r="B36" s="171"/>
      <c r="C36" s="17"/>
      <c r="D36" s="17"/>
      <c r="E36" s="32"/>
      <c r="F36" s="31"/>
      <c r="G36" s="30"/>
      <c r="H36" s="30"/>
      <c r="I36" s="30"/>
      <c r="J36" s="30"/>
      <c r="K36" s="30"/>
      <c r="L36" s="48"/>
    </row>
    <row r="37" spans="1:12" s="9" customFormat="1" ht="26" customHeight="1" thickBot="1" x14ac:dyDescent="0.25">
      <c r="A37" s="95" t="s">
        <v>38</v>
      </c>
      <c r="B37" s="85" t="s">
        <v>37</v>
      </c>
      <c r="C37" s="114">
        <v>3.31</v>
      </c>
      <c r="D37" s="125"/>
      <c r="E37" s="126">
        <v>6.5</v>
      </c>
      <c r="F37" s="97">
        <f>SUM(C37*E37)</f>
        <v>21.515000000000001</v>
      </c>
      <c r="G37" s="98">
        <f>SUM(C37*E37)</f>
        <v>21.515000000000001</v>
      </c>
      <c r="H37" s="99"/>
      <c r="I37" s="97">
        <f>SUM(C37*E37)</f>
        <v>21.515000000000001</v>
      </c>
      <c r="J37" s="97">
        <f>SUM(C37*E37)</f>
        <v>21.515000000000001</v>
      </c>
      <c r="K37" s="97">
        <f>SUM(E37*C37)</f>
        <v>21.515000000000001</v>
      </c>
      <c r="L37" s="97">
        <f>SUM(E37*C37)</f>
        <v>21.515000000000001</v>
      </c>
    </row>
    <row r="38" spans="1:12" s="9" customFormat="1" ht="28" customHeight="1" thickBot="1" x14ac:dyDescent="0.25">
      <c r="A38" s="95" t="s">
        <v>40</v>
      </c>
      <c r="B38" s="85" t="s">
        <v>39</v>
      </c>
      <c r="C38" s="111">
        <v>2.4300000000000002</v>
      </c>
      <c r="D38" s="125"/>
      <c r="E38" s="127">
        <v>2</v>
      </c>
      <c r="F38" s="97">
        <f>SUM(C38*E38)</f>
        <v>4.8600000000000003</v>
      </c>
      <c r="G38" s="98">
        <f>SUM(C38*E38)</f>
        <v>4.8600000000000003</v>
      </c>
      <c r="H38" s="99"/>
      <c r="I38" s="97">
        <f>SUM(C38*E38)</f>
        <v>4.8600000000000003</v>
      </c>
      <c r="J38" s="97">
        <f>SUM(C38*E38)</f>
        <v>4.8600000000000003</v>
      </c>
      <c r="K38" s="97">
        <f>SUM(E38*C38)</f>
        <v>4.8600000000000003</v>
      </c>
      <c r="L38" s="97">
        <f>SUM(E38*C38)</f>
        <v>4.8600000000000003</v>
      </c>
    </row>
    <row r="39" spans="1:12" s="9" customFormat="1" ht="30" customHeight="1" thickBot="1" x14ac:dyDescent="0.25">
      <c r="A39" s="95" t="s">
        <v>41</v>
      </c>
      <c r="B39" s="85" t="s">
        <v>42</v>
      </c>
      <c r="C39" s="111">
        <v>61.26</v>
      </c>
      <c r="D39" s="176">
        <v>1</v>
      </c>
      <c r="E39" s="88">
        <v>1</v>
      </c>
      <c r="F39" s="97">
        <f>SUM(C39*E39)</f>
        <v>61.26</v>
      </c>
      <c r="G39" s="104"/>
      <c r="H39" s="99"/>
      <c r="I39" s="97">
        <f>SUM(C39*E39)</f>
        <v>61.26</v>
      </c>
      <c r="J39" s="97">
        <f>SUM(C39*E39)</f>
        <v>61.26</v>
      </c>
      <c r="K39" s="97">
        <f>SUM(E39*C39)</f>
        <v>61.26</v>
      </c>
      <c r="L39" s="97"/>
    </row>
    <row r="40" spans="1:12" s="9" customFormat="1" ht="30" customHeight="1" thickBot="1" x14ac:dyDescent="0.25">
      <c r="A40" s="95" t="s">
        <v>43</v>
      </c>
      <c r="B40" s="85" t="s">
        <v>44</v>
      </c>
      <c r="C40" s="111">
        <v>45.63</v>
      </c>
      <c r="D40" s="109">
        <v>1</v>
      </c>
      <c r="E40" s="16">
        <v>0.5</v>
      </c>
      <c r="F40" s="97">
        <f>SUM(C40*E40)</f>
        <v>22.815000000000001</v>
      </c>
      <c r="G40" s="104"/>
      <c r="H40" s="99"/>
      <c r="I40" s="97">
        <f>SUM(C40*E40)</f>
        <v>22.815000000000001</v>
      </c>
      <c r="J40" s="97">
        <f>SUM(C40*E40)</f>
        <v>22.815000000000001</v>
      </c>
      <c r="K40" s="97">
        <f>SUM(E40*C40)</f>
        <v>22.815000000000001</v>
      </c>
      <c r="L40" s="99"/>
    </row>
    <row r="41" spans="1:12" s="9" customFormat="1" ht="30" customHeight="1" thickBot="1" x14ac:dyDescent="0.25">
      <c r="A41" s="95" t="s">
        <v>45</v>
      </c>
      <c r="B41" s="85" t="s">
        <v>46</v>
      </c>
      <c r="C41" s="111">
        <v>30.14</v>
      </c>
      <c r="D41" s="109"/>
      <c r="E41" s="15">
        <v>1</v>
      </c>
      <c r="F41" s="97">
        <f>SUM(C41*E41)</f>
        <v>30.14</v>
      </c>
      <c r="G41" s="104"/>
      <c r="H41" s="99"/>
      <c r="I41" s="97">
        <f>SUM(C41*E41)</f>
        <v>30.14</v>
      </c>
      <c r="J41" s="97">
        <f>SUM(C41*E41)</f>
        <v>30.14</v>
      </c>
      <c r="K41" s="97">
        <f>SUM(E41*C41)</f>
        <v>30.14</v>
      </c>
      <c r="L41" s="99"/>
    </row>
    <row r="42" spans="1:12" s="9" customFormat="1" ht="30" customHeight="1" thickBot="1" x14ac:dyDescent="0.25">
      <c r="A42" s="95" t="s">
        <v>48</v>
      </c>
      <c r="B42" s="85" t="s">
        <v>47</v>
      </c>
      <c r="C42" s="111">
        <v>3.47</v>
      </c>
      <c r="D42" s="109"/>
      <c r="E42" s="16">
        <v>0.5</v>
      </c>
      <c r="F42" s="97">
        <f>SUM(C42*E42)</f>
        <v>1.7350000000000001</v>
      </c>
      <c r="G42" s="104"/>
      <c r="H42" s="99"/>
      <c r="I42" s="97">
        <f t="shared" ref="I42:I45" si="10">SUM(C42*E42)</f>
        <v>1.7350000000000001</v>
      </c>
      <c r="J42" s="97">
        <f>SUM(C42*E42)</f>
        <v>1.7350000000000001</v>
      </c>
      <c r="K42" s="97">
        <f>SUM(E42*C42)</f>
        <v>1.7350000000000001</v>
      </c>
      <c r="L42" s="99"/>
    </row>
    <row r="43" spans="1:12" s="9" customFormat="1" ht="30" customHeight="1" thickBot="1" x14ac:dyDescent="0.25">
      <c r="A43" s="95" t="s">
        <v>49</v>
      </c>
      <c r="B43" s="85" t="s">
        <v>64</v>
      </c>
      <c r="C43" s="111">
        <v>18.670000000000002</v>
      </c>
      <c r="D43" s="109"/>
      <c r="E43" s="16">
        <v>0</v>
      </c>
      <c r="F43" s="97">
        <f t="shared" ref="F43:F44" si="11">SUM(C43*E43)</f>
        <v>0</v>
      </c>
      <c r="G43" s="104"/>
      <c r="H43" s="99"/>
      <c r="I43" s="97">
        <f t="shared" ref="I43:I44" si="12">SUM(C43*E43)</f>
        <v>0</v>
      </c>
      <c r="J43" s="97">
        <f t="shared" ref="J43:J44" si="13">SUM(C43*E43)</f>
        <v>0</v>
      </c>
      <c r="K43" s="97">
        <f t="shared" ref="K43:K44" si="14">SUM(E43*C43)</f>
        <v>0</v>
      </c>
      <c r="L43" s="97"/>
    </row>
    <row r="44" spans="1:12" s="9" customFormat="1" ht="30" customHeight="1" thickBot="1" x14ac:dyDescent="0.25">
      <c r="A44" s="95" t="s">
        <v>50</v>
      </c>
      <c r="B44" s="85" t="s">
        <v>51</v>
      </c>
      <c r="C44" s="111">
        <v>8.3000000000000007</v>
      </c>
      <c r="D44" s="109">
        <v>1</v>
      </c>
      <c r="E44" s="16">
        <v>0.5</v>
      </c>
      <c r="F44" s="97">
        <f t="shared" si="11"/>
        <v>4.1500000000000004</v>
      </c>
      <c r="G44" s="104"/>
      <c r="H44" s="99"/>
      <c r="I44" s="97">
        <f t="shared" si="12"/>
        <v>4.1500000000000004</v>
      </c>
      <c r="J44" s="97">
        <f t="shared" si="13"/>
        <v>4.1500000000000004</v>
      </c>
      <c r="K44" s="97">
        <f t="shared" si="14"/>
        <v>4.1500000000000004</v>
      </c>
      <c r="L44" s="99"/>
    </row>
    <row r="45" spans="1:12" s="9" customFormat="1" ht="30" customHeight="1" thickBot="1" x14ac:dyDescent="0.25">
      <c r="A45" s="95" t="s">
        <v>52</v>
      </c>
      <c r="B45" s="85" t="s">
        <v>63</v>
      </c>
      <c r="C45" s="115">
        <v>10.33</v>
      </c>
      <c r="D45" s="109">
        <v>1</v>
      </c>
      <c r="E45" s="16">
        <v>1</v>
      </c>
      <c r="F45" s="57">
        <f>SUM(C45*E45)</f>
        <v>10.33</v>
      </c>
      <c r="G45" s="102"/>
      <c r="H45" s="99"/>
      <c r="I45" s="97">
        <f t="shared" si="10"/>
        <v>10.33</v>
      </c>
      <c r="J45" s="97"/>
      <c r="K45" s="97"/>
      <c r="L45" s="99"/>
    </row>
    <row r="46" spans="1:12" s="9" customFormat="1" ht="30" customHeight="1" x14ac:dyDescent="0.2">
      <c r="A46" s="75"/>
      <c r="B46" s="85"/>
      <c r="C46" s="186"/>
      <c r="D46" s="71"/>
      <c r="E46" s="87"/>
    </row>
    <row r="47" spans="1:12" s="9" customFormat="1" ht="30" customHeight="1" x14ac:dyDescent="0.2">
      <c r="A47" s="49"/>
      <c r="B47" s="128" t="s">
        <v>99</v>
      </c>
      <c r="C47" s="28"/>
      <c r="D47" s="25"/>
      <c r="E47" s="28"/>
      <c r="F47" s="60">
        <f>SUM(F8:F45)</f>
        <v>1869.365</v>
      </c>
      <c r="G47" s="143">
        <f>SUM(G8:G45)</f>
        <v>1523.0949999999998</v>
      </c>
      <c r="H47" s="67">
        <f>SUM(H8:H45)</f>
        <v>226.88</v>
      </c>
      <c r="I47" s="144">
        <f>SUM(I8:I45)</f>
        <v>1981.7349999999999</v>
      </c>
      <c r="J47" s="188">
        <f>SUM(J8:J46)</f>
        <v>1528.2549999999999</v>
      </c>
      <c r="K47" s="187">
        <f>SUM(K8:K45)</f>
        <v>1498.2549999999999</v>
      </c>
      <c r="L47" s="145">
        <f>SUM(L8:L45)</f>
        <v>398.42500000000007</v>
      </c>
    </row>
    <row r="48" spans="1:12" s="9" customFormat="1" ht="20" customHeight="1" x14ac:dyDescent="0.2">
      <c r="A48" s="20"/>
      <c r="B48" s="21"/>
      <c r="C48" s="22"/>
      <c r="D48" s="22"/>
      <c r="E48" s="22"/>
      <c r="F48" s="23"/>
      <c r="G48" s="23"/>
      <c r="H48" s="23"/>
      <c r="I48" s="23"/>
      <c r="J48" s="23"/>
      <c r="K48" s="23"/>
      <c r="L48" s="23"/>
    </row>
    <row r="49" spans="1:14" s="9" customFormat="1" ht="30" customHeight="1" thickBot="1" x14ac:dyDescent="0.25">
      <c r="A49" s="152" t="s">
        <v>87</v>
      </c>
      <c r="B49" s="153"/>
      <c r="C49" s="51" t="s">
        <v>86</v>
      </c>
      <c r="D49" s="51" t="s">
        <v>73</v>
      </c>
      <c r="E49" s="52" t="s">
        <v>69</v>
      </c>
      <c r="F49" s="51" t="s">
        <v>76</v>
      </c>
      <c r="G49" s="51" t="s">
        <v>74</v>
      </c>
      <c r="H49" s="51" t="s">
        <v>75</v>
      </c>
      <c r="I49" s="47" t="s">
        <v>98</v>
      </c>
      <c r="J49" s="189"/>
      <c r="K49" s="189"/>
    </row>
    <row r="50" spans="1:14" s="9" customFormat="1" ht="30" customHeight="1" thickBot="1" x14ac:dyDescent="0.25">
      <c r="A50" s="95" t="s">
        <v>11</v>
      </c>
      <c r="B50" s="85" t="s">
        <v>65</v>
      </c>
      <c r="C50" s="105">
        <v>7.96</v>
      </c>
      <c r="D50" s="96">
        <v>10</v>
      </c>
      <c r="E50" s="16">
        <v>10</v>
      </c>
      <c r="F50" s="44">
        <v>14</v>
      </c>
      <c r="G50" s="53"/>
      <c r="H50" s="54"/>
      <c r="I50" s="78">
        <f>SUM(C50*F50*E50)</f>
        <v>1114.4000000000001</v>
      </c>
      <c r="J50" s="178"/>
      <c r="K50" s="178"/>
    </row>
    <row r="51" spans="1:14" s="9" customFormat="1" ht="30" customHeight="1" thickBot="1" x14ac:dyDescent="0.25">
      <c r="A51" s="95"/>
      <c r="B51" s="131" t="s">
        <v>77</v>
      </c>
      <c r="C51" s="101"/>
      <c r="D51" s="57"/>
      <c r="E51" s="130"/>
      <c r="F51" s="44">
        <v>10</v>
      </c>
      <c r="G51" s="15">
        <f>SUM(E50)</f>
        <v>10</v>
      </c>
      <c r="H51" s="45">
        <v>8</v>
      </c>
      <c r="I51" s="129">
        <f>SUM(H51*G51*F51)</f>
        <v>800</v>
      </c>
      <c r="J51" s="178"/>
      <c r="K51" s="178"/>
    </row>
    <row r="52" spans="1:14" s="9" customFormat="1" ht="30" customHeight="1" thickBot="1" x14ac:dyDescent="0.25">
      <c r="A52" s="95" t="s">
        <v>33</v>
      </c>
      <c r="B52" s="85" t="s">
        <v>66</v>
      </c>
      <c r="C52" s="105">
        <v>7.96</v>
      </c>
      <c r="D52" s="96">
        <v>10</v>
      </c>
      <c r="E52" s="16">
        <v>10</v>
      </c>
      <c r="F52" s="44">
        <v>10</v>
      </c>
      <c r="G52" s="55"/>
      <c r="H52" s="56"/>
      <c r="I52" s="82">
        <f>SUM(C52*F52*E52)</f>
        <v>796</v>
      </c>
      <c r="J52" s="190"/>
      <c r="K52" s="190"/>
    </row>
    <row r="53" spans="1:14" s="9" customFormat="1" ht="30" customHeight="1" x14ac:dyDescent="0.2">
      <c r="A53" s="11"/>
      <c r="B53" s="13"/>
      <c r="C53" s="12"/>
      <c r="D53" s="12"/>
      <c r="E53" s="12"/>
      <c r="F53" s="14"/>
      <c r="G53" s="24"/>
      <c r="I53" s="23"/>
      <c r="J53" s="178"/>
      <c r="K53" s="178"/>
    </row>
    <row r="54" spans="1:14" ht="40" customHeight="1" thickBot="1" x14ac:dyDescent="0.25">
      <c r="A54" s="107" t="s">
        <v>100</v>
      </c>
      <c r="B54" s="27"/>
      <c r="C54" s="52" t="s">
        <v>69</v>
      </c>
      <c r="D54" s="51" t="s">
        <v>102</v>
      </c>
      <c r="E54" s="47" t="s">
        <v>89</v>
      </c>
      <c r="F54" s="164" t="s">
        <v>113</v>
      </c>
      <c r="G54" s="165"/>
      <c r="H54" s="165"/>
      <c r="I54" s="165"/>
      <c r="J54" s="165"/>
      <c r="K54" s="165"/>
      <c r="L54" s="165"/>
    </row>
    <row r="55" spans="1:14" s="9" customFormat="1" ht="20" customHeight="1" thickBot="1" x14ac:dyDescent="0.25">
      <c r="A55" s="72"/>
      <c r="B55" s="73" t="s">
        <v>79</v>
      </c>
      <c r="C55" s="209">
        <f>SUM(C56+C57+C59+C60+C61+C62)</f>
        <v>42</v>
      </c>
      <c r="D55" s="71"/>
      <c r="E55" s="74"/>
      <c r="F55" s="210" t="s">
        <v>118</v>
      </c>
      <c r="G55" s="6"/>
      <c r="H55" s="1"/>
      <c r="L55" s="140"/>
    </row>
    <row r="56" spans="1:14" s="9" customFormat="1" ht="20" customHeight="1" thickBot="1" x14ac:dyDescent="0.25">
      <c r="A56" s="197" t="s">
        <v>13</v>
      </c>
      <c r="B56" s="76" t="s">
        <v>116</v>
      </c>
      <c r="C56" s="15">
        <v>25</v>
      </c>
      <c r="D56" s="61">
        <f>SUM(F47)</f>
        <v>1869.365</v>
      </c>
      <c r="E56" s="62">
        <f>SUM(D56*C56)</f>
        <v>46734.125</v>
      </c>
      <c r="H56" s="1"/>
      <c r="J56" s="179"/>
      <c r="K56" s="179"/>
      <c r="L56" s="140"/>
      <c r="N56" s="140"/>
    </row>
    <row r="57" spans="1:14" s="9" customFormat="1" ht="20" customHeight="1" thickBot="1" x14ac:dyDescent="0.25">
      <c r="A57" s="198" t="s">
        <v>18</v>
      </c>
      <c r="B57" s="76" t="s">
        <v>121</v>
      </c>
      <c r="C57" s="15">
        <v>2</v>
      </c>
      <c r="D57" s="64">
        <f>SUM(G47)</f>
        <v>1523.0949999999998</v>
      </c>
      <c r="E57" s="65">
        <f>SUM(D57*C57)</f>
        <v>3046.1899999999996</v>
      </c>
      <c r="H57" s="163"/>
      <c r="J57" s="14"/>
      <c r="K57" s="14"/>
      <c r="L57" s="140"/>
      <c r="N57" s="140"/>
    </row>
    <row r="58" spans="1:14" s="9" customFormat="1" ht="20" customHeight="1" thickBot="1" x14ac:dyDescent="0.25">
      <c r="A58" s="199" t="s">
        <v>19</v>
      </c>
      <c r="B58" s="76" t="s">
        <v>78</v>
      </c>
      <c r="C58" s="15">
        <v>10</v>
      </c>
      <c r="D58" s="68">
        <f>SUM(H47)</f>
        <v>226.88</v>
      </c>
      <c r="E58" s="69">
        <f>SUM(D58*C58)</f>
        <v>2268.8000000000002</v>
      </c>
      <c r="F58" s="6"/>
      <c r="G58" s="6"/>
      <c r="H58" s="140"/>
      <c r="I58" s="140"/>
      <c r="J58" s="140"/>
      <c r="K58" s="140"/>
      <c r="L58" s="140"/>
      <c r="N58" s="140"/>
    </row>
    <row r="59" spans="1:14" s="9" customFormat="1" ht="20" customHeight="1" thickBot="1" x14ac:dyDescent="0.25">
      <c r="A59" s="200" t="s">
        <v>14</v>
      </c>
      <c r="B59" s="76" t="s">
        <v>122</v>
      </c>
      <c r="C59" s="15">
        <v>3</v>
      </c>
      <c r="D59" s="148">
        <f>SUM(I47)</f>
        <v>1981.7349999999999</v>
      </c>
      <c r="E59" s="149">
        <f>SUM(D59*C59)</f>
        <v>5945.2049999999999</v>
      </c>
      <c r="F59" s="6"/>
      <c r="G59" s="6"/>
      <c r="N59" s="140"/>
    </row>
    <row r="60" spans="1:14" s="9" customFormat="1" ht="20" customHeight="1" thickBot="1" x14ac:dyDescent="0.25">
      <c r="A60" s="201" t="s">
        <v>111</v>
      </c>
      <c r="B60" s="76" t="s">
        <v>114</v>
      </c>
      <c r="C60" s="15">
        <v>0</v>
      </c>
      <c r="D60" s="207">
        <f>SUM(K47)</f>
        <v>1498.2549999999999</v>
      </c>
      <c r="E60" s="208">
        <f>SUM(D60*C60)</f>
        <v>0</v>
      </c>
      <c r="F60" s="6"/>
      <c r="G60" s="6"/>
      <c r="N60" s="140"/>
    </row>
    <row r="61" spans="1:14" s="9" customFormat="1" ht="20" customHeight="1" thickBot="1" x14ac:dyDescent="0.25">
      <c r="A61" s="202" t="s">
        <v>107</v>
      </c>
      <c r="B61" s="76" t="s">
        <v>115</v>
      </c>
      <c r="C61" s="15">
        <v>2</v>
      </c>
      <c r="D61" s="205">
        <f>SUM(J47)</f>
        <v>1528.2549999999999</v>
      </c>
      <c r="E61" s="206">
        <f>SUM(D61*C61)</f>
        <v>3056.5099999999998</v>
      </c>
      <c r="F61" s="6"/>
      <c r="G61" s="6"/>
      <c r="N61" s="140"/>
    </row>
    <row r="62" spans="1:14" s="9" customFormat="1" ht="20" customHeight="1" thickBot="1" x14ac:dyDescent="0.25">
      <c r="A62" s="75"/>
      <c r="B62" s="76" t="s">
        <v>120</v>
      </c>
      <c r="C62" s="15">
        <v>10</v>
      </c>
      <c r="D62" s="156">
        <f>SUM(L47)</f>
        <v>398.42500000000007</v>
      </c>
      <c r="E62" s="146">
        <f>SUM(D62*C62)</f>
        <v>3984.2500000000009</v>
      </c>
      <c r="F62" s="6"/>
      <c r="G62" s="6"/>
      <c r="N62" s="1"/>
    </row>
    <row r="63" spans="1:14" s="9" customFormat="1" ht="20" customHeight="1" thickBot="1" x14ac:dyDescent="0.25">
      <c r="A63" s="75"/>
      <c r="B63" s="76" t="s">
        <v>84</v>
      </c>
      <c r="C63" s="127">
        <v>32</v>
      </c>
      <c r="D63" s="158">
        <v>600</v>
      </c>
      <c r="E63" s="58">
        <f>SUM(D63*C63)</f>
        <v>19200</v>
      </c>
      <c r="F63" s="6"/>
      <c r="G63" s="6"/>
      <c r="M63" s="1"/>
      <c r="N63" s="140"/>
    </row>
    <row r="64" spans="1:14" s="9" customFormat="1" ht="20" customHeight="1" thickBot="1" x14ac:dyDescent="0.25">
      <c r="A64" s="75"/>
      <c r="B64" s="139" t="s">
        <v>88</v>
      </c>
      <c r="C64" s="15">
        <v>4</v>
      </c>
      <c r="D64" s="157">
        <f>SUM(I50:I51)</f>
        <v>1914.4</v>
      </c>
      <c r="E64" s="79">
        <f t="shared" ref="E56:E67" si="15">SUM(D64*C64)</f>
        <v>7657.6</v>
      </c>
      <c r="F64" s="6"/>
      <c r="G64" s="6"/>
      <c r="H64" s="151"/>
      <c r="I64" s="151"/>
      <c r="J64" s="151"/>
      <c r="K64" s="151"/>
      <c r="L64" s="151"/>
      <c r="M64" s="151"/>
      <c r="N64" s="140"/>
    </row>
    <row r="65" spans="1:14" s="9" customFormat="1" ht="20" customHeight="1" thickBot="1" x14ac:dyDescent="0.25">
      <c r="A65" s="75"/>
      <c r="B65" s="139" t="s">
        <v>67</v>
      </c>
      <c r="C65" s="15">
        <v>2</v>
      </c>
      <c r="D65" s="80">
        <f>SUM(I52)</f>
        <v>796</v>
      </c>
      <c r="E65" s="81">
        <f t="shared" si="15"/>
        <v>1592</v>
      </c>
      <c r="F65" s="6"/>
      <c r="G65" s="6"/>
      <c r="M65" s="1"/>
      <c r="N65" s="140"/>
    </row>
    <row r="66" spans="1:14" s="9" customFormat="1" ht="20" customHeight="1" thickBot="1" x14ac:dyDescent="0.25">
      <c r="A66" s="75"/>
      <c r="B66" s="77" t="s">
        <v>103</v>
      </c>
      <c r="C66" s="70"/>
      <c r="D66" s="46"/>
      <c r="E66" s="58">
        <f t="shared" si="15"/>
        <v>0</v>
      </c>
      <c r="F66" s="6"/>
      <c r="G66" s="6"/>
      <c r="H66" s="1"/>
      <c r="I66" s="1"/>
      <c r="J66" s="1"/>
      <c r="K66" s="1"/>
      <c r="L66" s="1"/>
      <c r="M66" s="1"/>
      <c r="N66" s="140"/>
    </row>
    <row r="67" spans="1:14" s="9" customFormat="1" ht="33" customHeight="1" x14ac:dyDescent="0.2">
      <c r="A67" s="134"/>
      <c r="B67" s="147" t="s">
        <v>117</v>
      </c>
      <c r="C67" s="135">
        <v>0.75</v>
      </c>
      <c r="D67" s="136">
        <v>11000</v>
      </c>
      <c r="E67" s="84">
        <f>SUM(D67*C67)</f>
        <v>8250</v>
      </c>
      <c r="F67" s="6"/>
      <c r="G67" s="6"/>
      <c r="N67" s="140"/>
    </row>
    <row r="68" spans="1:14" ht="30" customHeight="1" thickBot="1" x14ac:dyDescent="0.25">
      <c r="A68" s="132" t="s">
        <v>104</v>
      </c>
      <c r="B68" s="137"/>
      <c r="C68" s="138"/>
      <c r="D68" s="138"/>
      <c r="E68" s="133">
        <f>SUM(E56:E67)</f>
        <v>101734.68000000002</v>
      </c>
      <c r="F68" s="159" t="s">
        <v>119</v>
      </c>
      <c r="I68" s="9"/>
      <c r="J68" s="9"/>
      <c r="K68" s="9"/>
    </row>
    <row r="69" spans="1:14" ht="20" customHeight="1" thickTop="1" x14ac:dyDescent="0.2">
      <c r="B69" s="26"/>
      <c r="F69" s="203"/>
      <c r="G69" s="4"/>
      <c r="I69" s="9"/>
      <c r="J69" s="9"/>
      <c r="K69" s="9"/>
    </row>
    <row r="70" spans="1:14" s="36" customFormat="1" ht="20" customHeight="1" x14ac:dyDescent="0.2">
      <c r="A70" s="154"/>
      <c r="C70" s="37"/>
      <c r="D70" s="37"/>
      <c r="E70" s="37"/>
      <c r="F70" s="204"/>
      <c r="G70" s="6"/>
      <c r="I70" s="9"/>
      <c r="J70" s="9"/>
      <c r="K70" s="9"/>
      <c r="M70" s="150"/>
    </row>
    <row r="71" spans="1:14" s="36" customFormat="1" ht="20" customHeight="1" x14ac:dyDescent="0.2">
      <c r="A71"/>
      <c r="B71"/>
      <c r="C71"/>
      <c r="D71"/>
      <c r="E71"/>
      <c r="F71"/>
      <c r="G71" s="9"/>
      <c r="I71" s="9"/>
      <c r="J71" s="9"/>
      <c r="K71" s="9"/>
      <c r="L71" s="9"/>
      <c r="M71" s="150"/>
    </row>
    <row r="72" spans="1:14" s="36" customFormat="1" ht="16" customHeight="1" x14ac:dyDescent="0.2">
      <c r="A72"/>
      <c r="B72"/>
      <c r="C72"/>
      <c r="D72"/>
      <c r="E72"/>
      <c r="F72"/>
      <c r="G72" s="9"/>
      <c r="I72" s="150"/>
      <c r="J72" s="150"/>
      <c r="K72" s="150"/>
      <c r="L72" s="150"/>
      <c r="M72" s="150"/>
    </row>
    <row r="73" spans="1:14" s="36" customFormat="1" ht="16" customHeight="1" x14ac:dyDescent="0.2">
      <c r="A73"/>
      <c r="B73"/>
      <c r="C73"/>
      <c r="D73"/>
      <c r="E73"/>
      <c r="F73"/>
      <c r="G73" s="38"/>
    </row>
    <row r="74" spans="1:14" s="36" customFormat="1" ht="16" customHeight="1" x14ac:dyDescent="0.2">
      <c r="A74"/>
      <c r="B74"/>
      <c r="C74"/>
      <c r="D74"/>
      <c r="E74"/>
      <c r="F74"/>
      <c r="G74" s="38"/>
    </row>
    <row r="75" spans="1:14" s="36" customFormat="1" ht="16" customHeight="1" x14ac:dyDescent="0.2">
      <c r="A75"/>
      <c r="B75"/>
      <c r="C75"/>
      <c r="D75"/>
      <c r="E75"/>
      <c r="F75"/>
      <c r="G75" s="38"/>
    </row>
    <row r="76" spans="1:14" s="36" customFormat="1" ht="16" customHeight="1" x14ac:dyDescent="0.2">
      <c r="A76"/>
      <c r="B76"/>
      <c r="C76"/>
      <c r="D76"/>
      <c r="E76"/>
      <c r="F76"/>
      <c r="G76" s="38"/>
    </row>
    <row r="77" spans="1:14" s="36" customFormat="1" ht="16" customHeight="1" x14ac:dyDescent="0.2">
      <c r="A77"/>
      <c r="B77"/>
      <c r="C77"/>
      <c r="D77"/>
      <c r="E77"/>
      <c r="F77"/>
      <c r="G77" s="38"/>
    </row>
    <row r="78" spans="1:14" s="83" customFormat="1" ht="16" customHeight="1" x14ac:dyDescent="0.2">
      <c r="A78"/>
      <c r="B78"/>
      <c r="C78"/>
      <c r="D78"/>
      <c r="E78"/>
      <c r="F78"/>
      <c r="G78" s="106"/>
    </row>
    <row r="79" spans="1:14" s="36" customFormat="1" ht="16" customHeight="1" x14ac:dyDescent="0.2">
      <c r="A79"/>
      <c r="B79"/>
      <c r="C79"/>
      <c r="D79"/>
      <c r="E79"/>
      <c r="F79"/>
      <c r="G79" s="38"/>
    </row>
    <row r="80" spans="1:14" s="36" customFormat="1" ht="16" customHeight="1" x14ac:dyDescent="0.2">
      <c r="A80"/>
      <c r="B80"/>
      <c r="C80"/>
      <c r="D80"/>
      <c r="E80"/>
      <c r="F80"/>
      <c r="G80" s="38"/>
    </row>
    <row r="81" spans="1:11" s="36" customFormat="1" ht="16" customHeight="1" x14ac:dyDescent="0.2">
      <c r="A81"/>
      <c r="B81"/>
      <c r="C81"/>
      <c r="D81"/>
      <c r="E81"/>
      <c r="F81"/>
      <c r="G81" s="38"/>
    </row>
    <row r="82" spans="1:11" s="36" customFormat="1" ht="16" customHeight="1" x14ac:dyDescent="0.2">
      <c r="A82"/>
      <c r="B82"/>
      <c r="C82"/>
      <c r="D82"/>
      <c r="E82"/>
      <c r="F82"/>
    </row>
    <row r="83" spans="1:11" s="36" customFormat="1" ht="16" customHeight="1" x14ac:dyDescent="0.2">
      <c r="A83"/>
      <c r="B83"/>
      <c r="C83"/>
      <c r="D83"/>
      <c r="E83"/>
      <c r="F83"/>
    </row>
    <row r="84" spans="1:11" s="9" customFormat="1" ht="16" customHeight="1" x14ac:dyDescent="0.2">
      <c r="A84"/>
      <c r="B84"/>
      <c r="C84"/>
      <c r="D84"/>
      <c r="E84"/>
      <c r="F84"/>
      <c r="G84" s="10"/>
    </row>
    <row r="85" spans="1:11" s="9" customFormat="1" ht="16" customHeight="1" x14ac:dyDescent="0.2">
      <c r="A85"/>
      <c r="B85"/>
      <c r="C85"/>
      <c r="D85"/>
      <c r="E85"/>
      <c r="F85"/>
      <c r="G85" s="10"/>
    </row>
    <row r="86" spans="1:11" s="9" customFormat="1" ht="35" customHeight="1" x14ac:dyDescent="0.2">
      <c r="A86"/>
      <c r="B86"/>
      <c r="C86"/>
      <c r="D86"/>
      <c r="E86"/>
      <c r="F86"/>
    </row>
    <row r="87" spans="1:11" s="9" customFormat="1" ht="35" customHeight="1" x14ac:dyDescent="0.2">
      <c r="A87"/>
      <c r="B87"/>
      <c r="C87"/>
      <c r="D87"/>
      <c r="E87"/>
      <c r="F87"/>
      <c r="G87" s="10"/>
    </row>
    <row r="88" spans="1:11" s="9" customFormat="1" ht="20" customHeight="1" x14ac:dyDescent="0.2">
      <c r="A88"/>
      <c r="B88"/>
      <c r="C88"/>
      <c r="D88"/>
      <c r="E88"/>
      <c r="F88"/>
      <c r="G88" s="10"/>
    </row>
    <row r="89" spans="1:11" ht="20" customHeight="1" x14ac:dyDescent="0.2">
      <c r="A89"/>
      <c r="B89"/>
      <c r="C89"/>
      <c r="D89"/>
      <c r="E89"/>
      <c r="F89"/>
      <c r="G89" s="4"/>
      <c r="I89" s="160"/>
      <c r="J89" s="160"/>
      <c r="K89" s="160"/>
    </row>
    <row r="90" spans="1:11" s="9" customFormat="1" ht="16" customHeight="1" x14ac:dyDescent="0.2">
      <c r="A90"/>
      <c r="B90"/>
      <c r="C90"/>
      <c r="D90"/>
      <c r="E90"/>
      <c r="F90"/>
      <c r="G90" s="10"/>
    </row>
    <row r="91" spans="1:11" ht="16" customHeight="1" x14ac:dyDescent="0.2"/>
    <row r="93" spans="1:11" ht="15" x14ac:dyDescent="0.2">
      <c r="B93" s="155"/>
    </row>
    <row r="95" spans="1:11" ht="19" customHeight="1" x14ac:dyDescent="0.2"/>
    <row r="96" spans="1:11" ht="19" customHeight="1" x14ac:dyDescent="0.2">
      <c r="H96" s="161"/>
      <c r="I96" s="162"/>
      <c r="J96" s="162"/>
      <c r="K96" s="162"/>
    </row>
    <row r="97" ht="19" customHeight="1" x14ac:dyDescent="0.2"/>
    <row r="98" ht="19" customHeight="1" x14ac:dyDescent="0.2"/>
    <row r="99" ht="19" customHeight="1" x14ac:dyDescent="0.2"/>
    <row r="100" ht="19" customHeight="1" x14ac:dyDescent="0.2"/>
    <row r="101" ht="19" customHeight="1" x14ac:dyDescent="0.2"/>
    <row r="102" ht="19" customHeight="1" x14ac:dyDescent="0.2"/>
    <row r="103" ht="19" customHeight="1" x14ac:dyDescent="0.2"/>
    <row r="104" ht="19" customHeight="1" x14ac:dyDescent="0.2"/>
    <row r="106" ht="25" customHeight="1" x14ac:dyDescent="0.2"/>
  </sheetData>
  <customSheetViews>
    <customSheetView guid="{C3FC6B16-BC85-804D-B211-E614C4EDE6CD}" scale="125" showPageBreaks="1">
      <pane ySplit="1.4" topLeftCell="A60" activePane="bottomLeft"/>
      <selection pane="bottomLeft" activeCell="B102" sqref="B102"/>
      <pageMargins left="0.7" right="0.7" top="0.78740157499999996" bottom="0.78740157499999996" header="0.3" footer="0.3"/>
      <printOptions horizontalCentered="1"/>
      <pageSetup paperSize="9" orientation="landscape" horizontalDpi="4294967292" verticalDpi="4294967292"/>
      <headerFooter>
        <oddHeader>&amp;L&amp;"Calibri,Standard"&amp;10&amp;K000000Netzwerk der Geburtshäuser &amp;R&amp;"Calibri,Standard"&amp;10&amp;K000000Stand 01.08.2019</oddHeader>
        <oddFooter>&amp;R&amp;"Calibri,Standard"&amp;K000000Seite &amp;P</oddFooter>
      </headerFooter>
    </customSheetView>
  </customSheetViews>
  <mergeCells count="6">
    <mergeCell ref="F54:L54"/>
    <mergeCell ref="A6:B6"/>
    <mergeCell ref="A17:B17"/>
    <mergeCell ref="A25:B25"/>
    <mergeCell ref="A31:B31"/>
    <mergeCell ref="A36:B36"/>
  </mergeCells>
  <phoneticPr fontId="8" type="noConversion"/>
  <pageMargins left="0.95000000000000007" right="0.35000000000000003" top="0.79000000000000015" bottom="0.59" header="0.39000000000000007" footer="0.39000000000000007"/>
  <pageSetup paperSize="9" orientation="landscape" horizontalDpi="4294967292" verticalDpi="4294967292"/>
  <headerFooter>
    <oddHeader>&amp;L&amp;"Calibri,Standard"&amp;10&amp;K000000Netzwerk der Geburtshäuser &amp;C&amp;"Calibri,Fett Kursiv"&amp;K000000Leistungspositionen der Hebamme - Planung der Einnahmen&amp;R&amp;"Calibri,Standard"&amp;10&amp;K000000Stand 01.08.2019</oddHeader>
    <oddFooter>&amp;R&amp;"Calibri,Standard"&amp;10&amp;K000000Seite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3625D-BED7-344E-82A7-DE3AB0BB11BC}">
  <dimension ref="A1"/>
  <sheetViews>
    <sheetView topLeftCell="A8" workbookViewId="0">
      <selection activeCell="B52" sqref="B52"/>
    </sheetView>
  </sheetViews>
  <sheetFormatPr baseColWidth="10" defaultRowHeight="16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EINNAHMEN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 Dickmann-Löffler</dc:creator>
  <cp:lastModifiedBy>Elke Dickmann-Löffler</cp:lastModifiedBy>
  <cp:lastPrinted>2019-08-01T11:07:38Z</cp:lastPrinted>
  <dcterms:created xsi:type="dcterms:W3CDTF">2019-07-02T12:40:15Z</dcterms:created>
  <dcterms:modified xsi:type="dcterms:W3CDTF">2023-10-27T13:16:42Z</dcterms:modified>
</cp:coreProperties>
</file>